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wAML06\Desktop\2022 corrected frameworks\Day\"/>
    </mc:Choice>
  </mc:AlternateContent>
  <bookViews>
    <workbookView xWindow="0" yWindow="0" windowWidth="19200" windowHeight="6470" tabRatio="871"/>
  </bookViews>
  <sheets>
    <sheet name="Direct Staffing" sheetId="10" r:id="rId1"/>
    <sheet name="Regional Variance Factor" sheetId="13" r:id="rId2"/>
    <sheet name="Adult Bath Framework" sheetId="9" r:id="rId3"/>
    <sheet name="Version" sheetId="12" state="hidden" r:id="rId4"/>
  </sheets>
  <definedNames>
    <definedName name="Budget_Neutrality">'Adult Bath Framework'!$A$10:$B$14</definedName>
    <definedName name="Customization">'Direct Staffing'!#REF!</definedName>
    <definedName name="DirectStaff">'Direct Staffing'!$B$5:$E$7</definedName>
    <definedName name="_xlnm.Print_Area" localSheetId="0">'Direct Staffing'!$A$1:$H$7</definedName>
    <definedName name="ReliefStaff">'Direct Staffing'!#REF!</definedName>
    <definedName name="Supervision">'Direct Staffing'!#REF!</definedName>
  </definedNames>
  <calcPr calcId="162913"/>
</workbook>
</file>

<file path=xl/calcChain.xml><?xml version="1.0" encoding="utf-8"?>
<calcChain xmlns="http://schemas.openxmlformats.org/spreadsheetml/2006/main">
  <c r="B7" i="13" l="1"/>
  <c r="B6" i="9"/>
  <c r="B5" i="13"/>
  <c r="E3" i="9"/>
  <c r="B11" i="9"/>
  <c r="B29" i="9"/>
  <c r="B32" i="9"/>
  <c r="D8" i="9"/>
  <c r="B8" i="9"/>
  <c r="B26" i="9"/>
  <c r="B17" i="9"/>
  <c r="D6" i="9"/>
  <c r="B14" i="9"/>
  <c r="B20" i="9"/>
  <c r="E6" i="9"/>
  <c r="B23" i="9"/>
</calcChain>
</file>

<file path=xl/sharedStrings.xml><?xml version="1.0" encoding="utf-8"?>
<sst xmlns="http://schemas.openxmlformats.org/spreadsheetml/2006/main" count="259" uniqueCount="164">
  <si>
    <t>Staff Type</t>
  </si>
  <si>
    <t xml:space="preserve">INDIVIDUAL STAFFING </t>
  </si>
  <si>
    <t>15 Minute Unit Rate</t>
  </si>
  <si>
    <t>Budget Neutrality Factor</t>
  </si>
  <si>
    <t>15 Minute Budget Neutrality</t>
  </si>
  <si>
    <t>Date</t>
  </si>
  <si>
    <t>Update</t>
  </si>
  <si>
    <t>Implementation version</t>
  </si>
  <si>
    <t>updated to reflect 4/1/2014 COLA increase of 1%</t>
  </si>
  <si>
    <t>4/1/2014 COLA</t>
  </si>
  <si>
    <t>15 Minute Cost of Living Adjustment</t>
  </si>
  <si>
    <t>Post COLA Total 15 Minute Rate</t>
  </si>
  <si>
    <t>Original Total 15 Minute Rate</t>
  </si>
  <si>
    <t>updated to reflect 7/1/2014 COLA increase of 5%</t>
  </si>
  <si>
    <t>7/1/2014 COLA</t>
  </si>
  <si>
    <t>Post 7/1/14 COLA Total Rate</t>
  </si>
  <si>
    <t>Post 4/1/14 COLA Total Rate</t>
  </si>
  <si>
    <t>7/1/15 COLA increase of 1% added</t>
  </si>
  <si>
    <t>Version 4</t>
  </si>
  <si>
    <t>Version 1</t>
  </si>
  <si>
    <t>Version 2</t>
  </si>
  <si>
    <t>Version 3</t>
  </si>
  <si>
    <t>7/1/2015 COLA</t>
  </si>
  <si>
    <t>Post 7/1/15 COLA Total Rate</t>
  </si>
  <si>
    <t>Step 1. 15 Minute Unit Adult Bath</t>
  </si>
  <si>
    <t>Adult Day Bath</t>
  </si>
  <si>
    <t>Dollar Amount</t>
  </si>
  <si>
    <t>FRAMEWORK FOR ADULT DAY BATH</t>
  </si>
  <si>
    <t>Step 1: Select County of Residence</t>
  </si>
  <si>
    <t>County of Residence</t>
  </si>
  <si>
    <t>Select County</t>
  </si>
  <si>
    <t>Region</t>
  </si>
  <si>
    <t>RVF</t>
  </si>
  <si>
    <t>COR Lead Agency</t>
  </si>
  <si>
    <t xml:space="preserve">MSA Region </t>
  </si>
  <si>
    <t>Unspecified Region</t>
  </si>
  <si>
    <t>-</t>
  </si>
  <si>
    <t>Aitkin</t>
  </si>
  <si>
    <t>Northeast Region</t>
  </si>
  <si>
    <t>Anoka</t>
  </si>
  <si>
    <t>Metro Region</t>
  </si>
  <si>
    <t>Becker</t>
  </si>
  <si>
    <t>Northwest Region</t>
  </si>
  <si>
    <t>Beltrami</t>
  </si>
  <si>
    <t>Benton</t>
  </si>
  <si>
    <t>St. Cloud Region</t>
  </si>
  <si>
    <t>Big Stone</t>
  </si>
  <si>
    <t>Southwest Region</t>
  </si>
  <si>
    <t>Blue Earth</t>
  </si>
  <si>
    <t>Mankato Region</t>
  </si>
  <si>
    <t>Brown</t>
  </si>
  <si>
    <t>Southeast Region</t>
  </si>
  <si>
    <t>Carlton</t>
  </si>
  <si>
    <t>Duluth Region</t>
  </si>
  <si>
    <t>Carver</t>
  </si>
  <si>
    <t>Cass</t>
  </si>
  <si>
    <t>Chippewa</t>
  </si>
  <si>
    <t>Chisago</t>
  </si>
  <si>
    <t>Clay</t>
  </si>
  <si>
    <t>Fargo Region</t>
  </si>
  <si>
    <t>Clearwater</t>
  </si>
  <si>
    <t>Cook</t>
  </si>
  <si>
    <t>Cottonwood</t>
  </si>
  <si>
    <t>Crow Wing</t>
  </si>
  <si>
    <t>Dakota</t>
  </si>
  <si>
    <t>Dodge</t>
  </si>
  <si>
    <t>Rochester Region</t>
  </si>
  <si>
    <t>Douglas</t>
  </si>
  <si>
    <t>Faribault</t>
  </si>
  <si>
    <t>Fillmore</t>
  </si>
  <si>
    <t>Freeborn</t>
  </si>
  <si>
    <t>Goodhue</t>
  </si>
  <si>
    <t>Grant</t>
  </si>
  <si>
    <t>Hennepin</t>
  </si>
  <si>
    <t>Houston</t>
  </si>
  <si>
    <t>Lacrosse Region</t>
  </si>
  <si>
    <t>Hubbard</t>
  </si>
  <si>
    <t>Isanti</t>
  </si>
  <si>
    <t>Itasca</t>
  </si>
  <si>
    <t>Jackson</t>
  </si>
  <si>
    <t>Kanabec</t>
  </si>
  <si>
    <t>Kandiyohi</t>
  </si>
  <si>
    <t>Kittson</t>
  </si>
  <si>
    <t>Koochiching</t>
  </si>
  <si>
    <t>Lac Qui Parle</t>
  </si>
  <si>
    <t>Lake</t>
  </si>
  <si>
    <t>Lake of the Woods</t>
  </si>
  <si>
    <t>Le Sueur</t>
  </si>
  <si>
    <t>Lincoln</t>
  </si>
  <si>
    <t>Lyon</t>
  </si>
  <si>
    <t>Mc Leod</t>
  </si>
  <si>
    <t>Mahnomen</t>
  </si>
  <si>
    <t>Marshall</t>
  </si>
  <si>
    <t>Martin</t>
  </si>
  <si>
    <t>Meeker</t>
  </si>
  <si>
    <t>Mille Lacs</t>
  </si>
  <si>
    <t>Morrison</t>
  </si>
  <si>
    <t>Mower</t>
  </si>
  <si>
    <t>Murray</t>
  </si>
  <si>
    <t>Nicollet</t>
  </si>
  <si>
    <t>Nobles</t>
  </si>
  <si>
    <t>Norman</t>
  </si>
  <si>
    <t>Olmsted</t>
  </si>
  <si>
    <t>Otter Tail</t>
  </si>
  <si>
    <t>Pennington</t>
  </si>
  <si>
    <t>Pine</t>
  </si>
  <si>
    <t>Pipestone</t>
  </si>
  <si>
    <t>Polk</t>
  </si>
  <si>
    <t>Grand Forks Region</t>
  </si>
  <si>
    <t>Pope</t>
  </si>
  <si>
    <t>Ramsey</t>
  </si>
  <si>
    <t>Red Lake</t>
  </si>
  <si>
    <t>Redwood</t>
  </si>
  <si>
    <t>Renville</t>
  </si>
  <si>
    <t>Rice</t>
  </si>
  <si>
    <t>Rock</t>
  </si>
  <si>
    <t>Roseau</t>
  </si>
  <si>
    <t>St. Louis</t>
  </si>
  <si>
    <t>Scott</t>
  </si>
  <si>
    <t>Sherburne</t>
  </si>
  <si>
    <t>Sibley</t>
  </si>
  <si>
    <t>Stearns</t>
  </si>
  <si>
    <t>Steele</t>
  </si>
  <si>
    <t>Stevens</t>
  </si>
  <si>
    <t>Swift</t>
  </si>
  <si>
    <t>Todd</t>
  </si>
  <si>
    <t>Traverse</t>
  </si>
  <si>
    <t>Wabasha</t>
  </si>
  <si>
    <t>Wadena</t>
  </si>
  <si>
    <t>Waseca</t>
  </si>
  <si>
    <t>Washington</t>
  </si>
  <si>
    <t>Watonwan</t>
  </si>
  <si>
    <t>Wilkin</t>
  </si>
  <si>
    <t>Winona</t>
  </si>
  <si>
    <t>Wright</t>
  </si>
  <si>
    <t>Yellow Medicine</t>
  </si>
  <si>
    <t>Regional Variance</t>
  </si>
  <si>
    <t>Regional Variance Factor</t>
  </si>
  <si>
    <t>15 Minute Unit Rate-Post RVF</t>
  </si>
  <si>
    <t>1/1/16 RVF added</t>
  </si>
  <si>
    <t>Version 5</t>
  </si>
  <si>
    <t>Version 6</t>
  </si>
  <si>
    <t>Keep Framework Versions in Synch</t>
  </si>
  <si>
    <t>Leech Lake Tribe</t>
  </si>
  <si>
    <t>White Earth Tribe</t>
  </si>
  <si>
    <t>Upper Sioux Tribe</t>
  </si>
  <si>
    <t>Shakopee Tribe</t>
  </si>
  <si>
    <t>Lower Sioux Tribe</t>
  </si>
  <si>
    <t>Mille Lacs Band Tribe</t>
  </si>
  <si>
    <t>Bois Forte Tribe</t>
  </si>
  <si>
    <t>Fond du Lac Tribe</t>
  </si>
  <si>
    <t>Red Lake Tribe</t>
  </si>
  <si>
    <t>Grand Portage Tribe</t>
  </si>
  <si>
    <t>Prairie Island Tribe</t>
  </si>
  <si>
    <t>Remove COLAs</t>
  </si>
  <si>
    <t>Version 9</t>
  </si>
  <si>
    <t>Total Unit Rate</t>
  </si>
  <si>
    <t>No Changes</t>
  </si>
  <si>
    <t>Version 10</t>
  </si>
  <si>
    <t>Version 11</t>
  </si>
  <si>
    <t>Hidden Budget Neutrality Factor</t>
  </si>
  <si>
    <t>Version 12</t>
  </si>
  <si>
    <t>Version 13</t>
  </si>
  <si>
    <t>Version 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</si>
</sst>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 #,##0_);_(* \(#,##0\);_(* &quot;-&quot;??_);_(@_)"/>
    <numFmt numFmtId="165" formatCode="0.0%"/>
    <numFmt numFmtId="166" formatCode="0.000"/>
  </numFmts>
  <fonts count="10" x14ac:knownFonts="1">
    <font>
      <sz val="10"/>
      <name val="Arial"/>
    </font>
    <font>
      <sz val="10"/>
      <name val="Arial"/>
      <family val="2"/>
    </font>
    <font>
      <sz val="8"/>
      <name val="Arial"/>
      <family val="2"/>
    </font>
    <font>
      <b/>
      <sz val="10"/>
      <name val="Arial"/>
      <family val="2"/>
    </font>
    <font>
      <b/>
      <i/>
      <sz val="12"/>
      <name val="Arial"/>
      <family val="2"/>
    </font>
    <font>
      <sz val="10"/>
      <name val="Arial"/>
      <family val="2"/>
    </font>
    <font>
      <sz val="10"/>
      <color indexed="9"/>
      <name val="Arial"/>
      <family val="2"/>
    </font>
    <font>
      <b/>
      <sz val="11"/>
      <color rgb="FF000000"/>
      <name val="Calibri"/>
      <family val="2"/>
      <scheme val="minor"/>
    </font>
    <font>
      <sz val="11"/>
      <color rgb="FF000000"/>
      <name val="Calibri"/>
      <family val="2"/>
      <scheme val="minor"/>
    </font>
    <font>
      <sz val="10"/>
      <color theme="1"/>
      <name val="Arial"/>
      <family val="2"/>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9"/>
        <bgColor indexed="9"/>
      </patternFill>
    </fill>
    <fill>
      <patternFill patternType="solid">
        <fgColor rgb="FFFFFF99"/>
        <bgColor indexed="64"/>
      </patternFill>
    </fill>
    <fill>
      <patternFill patternType="solid">
        <fgColor theme="0" tint="-0.14999847407452621"/>
        <bgColor indexed="64"/>
      </patternFill>
    </fill>
    <fill>
      <patternFill patternType="solid">
        <fgColor theme="0"/>
        <bgColor indexed="64"/>
      </patternFill>
    </fill>
    <fill>
      <patternFill patternType="solid">
        <fgColor theme="0"/>
        <bgColor indexed="9"/>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63">
    <xf numFmtId="0" fontId="0" fillId="0" borderId="0" xfId="0"/>
    <xf numFmtId="0" fontId="0" fillId="2" borderId="0" xfId="0" applyFill="1"/>
    <xf numFmtId="44" fontId="1" fillId="3" borderId="1" xfId="2" applyFont="1" applyFill="1" applyBorder="1"/>
    <xf numFmtId="44" fontId="0" fillId="2" borderId="0" xfId="2" applyFont="1" applyFill="1"/>
    <xf numFmtId="0" fontId="3" fillId="2" borderId="0" xfId="0" applyFont="1" applyFill="1"/>
    <xf numFmtId="44" fontId="1" fillId="2" borderId="0" xfId="2" applyFont="1" applyFill="1"/>
    <xf numFmtId="164" fontId="0" fillId="2" borderId="0" xfId="1" applyNumberFormat="1" applyFont="1" applyFill="1"/>
    <xf numFmtId="0" fontId="6" fillId="2" borderId="0" xfId="0" applyFont="1" applyFill="1"/>
    <xf numFmtId="44" fontId="5" fillId="2" borderId="1" xfId="2" applyFont="1" applyFill="1" applyBorder="1"/>
    <xf numFmtId="0" fontId="4" fillId="2" borderId="0" xfId="0" applyFont="1" applyFill="1"/>
    <xf numFmtId="0" fontId="3" fillId="2" borderId="1" xfId="0" applyFont="1" applyFill="1" applyBorder="1"/>
    <xf numFmtId="0" fontId="1" fillId="2" borderId="1" xfId="0" applyFont="1" applyFill="1" applyBorder="1"/>
    <xf numFmtId="44" fontId="0" fillId="0" borderId="1" xfId="2" applyFont="1" applyFill="1" applyBorder="1" applyProtection="1"/>
    <xf numFmtId="44" fontId="0" fillId="2" borderId="1" xfId="0" applyNumberFormat="1" applyFill="1" applyBorder="1"/>
    <xf numFmtId="165" fontId="3" fillId="0" borderId="0" xfId="3" applyNumberFormat="1" applyFont="1" applyFill="1" applyProtection="1"/>
    <xf numFmtId="14" fontId="3" fillId="2" borderId="0" xfId="0" applyNumberFormat="1" applyFont="1" applyFill="1"/>
    <xf numFmtId="44" fontId="1" fillId="3" borderId="2" xfId="2" applyFont="1" applyFill="1" applyBorder="1"/>
    <xf numFmtId="44" fontId="1" fillId="0" borderId="2" xfId="2" applyFont="1" applyFill="1" applyBorder="1" applyAlignment="1">
      <alignment horizontal="right" vertical="top"/>
    </xf>
    <xf numFmtId="44" fontId="1" fillId="5" borderId="1" xfId="2" applyFont="1" applyFill="1" applyBorder="1" applyAlignment="1" applyProtection="1">
      <alignment vertical="top"/>
      <protection locked="0"/>
    </xf>
    <xf numFmtId="0" fontId="1" fillId="2" borderId="0" xfId="0" applyFont="1" applyFill="1"/>
    <xf numFmtId="0" fontId="0" fillId="0" borderId="0" xfId="0" applyAlignment="1">
      <alignment horizontal="left"/>
    </xf>
    <xf numFmtId="0" fontId="1" fillId="3" borderId="3" xfId="0" applyFont="1" applyFill="1" applyBorder="1" applyAlignment="1"/>
    <xf numFmtId="0" fontId="7" fillId="6" borderId="5" xfId="0" applyFont="1" applyFill="1" applyBorder="1" applyAlignment="1">
      <alignment vertical="center"/>
    </xf>
    <xf numFmtId="0" fontId="7" fillId="6" borderId="5" xfId="0" applyFont="1" applyFill="1" applyBorder="1" applyAlignment="1">
      <alignment horizontal="left" vertical="center"/>
    </xf>
    <xf numFmtId="0" fontId="8" fillId="7" borderId="5" xfId="0" applyFont="1" applyFill="1" applyBorder="1" applyAlignment="1">
      <alignment vertical="center"/>
    </xf>
    <xf numFmtId="0" fontId="8" fillId="7" borderId="5" xfId="0" quotePrefix="1" applyFont="1" applyFill="1" applyBorder="1" applyAlignment="1">
      <alignment horizontal="left" vertical="center"/>
    </xf>
    <xf numFmtId="0" fontId="8" fillId="0" borderId="5" xfId="0" applyFont="1" applyBorder="1" applyAlignment="1">
      <alignment vertical="center"/>
    </xf>
    <xf numFmtId="166" fontId="0" fillId="0" borderId="5" xfId="0" applyNumberFormat="1" applyBorder="1"/>
    <xf numFmtId="0" fontId="0" fillId="0" borderId="5" xfId="0" applyFont="1" applyBorder="1" applyAlignment="1">
      <alignment vertical="top"/>
    </xf>
    <xf numFmtId="0" fontId="3" fillId="4" borderId="0" xfId="0" applyFont="1" applyFill="1"/>
    <xf numFmtId="165" fontId="1" fillId="0" borderId="0" xfId="3" applyNumberFormat="1" applyFont="1" applyFill="1" applyProtection="1"/>
    <xf numFmtId="44" fontId="9" fillId="4" borderId="0" xfId="0" applyNumberFormat="1" applyFont="1" applyFill="1"/>
    <xf numFmtId="0" fontId="1" fillId="4" borderId="1" xfId="0" applyFont="1" applyFill="1" applyBorder="1"/>
    <xf numFmtId="10" fontId="1" fillId="8" borderId="1" xfId="3" applyNumberFormat="1" applyFont="1" applyFill="1" applyBorder="1"/>
    <xf numFmtId="0" fontId="9" fillId="4" borderId="0" xfId="0" applyFont="1" applyFill="1"/>
    <xf numFmtId="44" fontId="9" fillId="8" borderId="0" xfId="2" applyFont="1" applyFill="1"/>
    <xf numFmtId="44" fontId="6" fillId="2" borderId="0" xfId="0" applyNumberFormat="1" applyFont="1" applyFill="1"/>
    <xf numFmtId="0" fontId="8" fillId="0" borderId="6" xfId="0" applyFont="1" applyBorder="1" applyAlignment="1">
      <alignment vertical="center"/>
    </xf>
    <xf numFmtId="0" fontId="0" fillId="0" borderId="6" xfId="0" applyFont="1" applyBorder="1" applyAlignment="1">
      <alignment vertical="top"/>
    </xf>
    <xf numFmtId="166" fontId="0" fillId="0" borderId="6" xfId="0" applyNumberFormat="1" applyBorder="1"/>
    <xf numFmtId="0" fontId="0" fillId="7" borderId="1" xfId="0" applyFill="1" applyBorder="1"/>
    <xf numFmtId="166" fontId="0" fillId="7" borderId="1" xfId="0" applyNumberFormat="1" applyFill="1" applyBorder="1"/>
    <xf numFmtId="0" fontId="3" fillId="2" borderId="0" xfId="0" applyFont="1" applyFill="1" applyProtection="1">
      <protection hidden="1"/>
    </xf>
    <xf numFmtId="165" fontId="3" fillId="0" borderId="0" xfId="3" applyNumberFormat="1" applyFont="1" applyFill="1" applyProtection="1">
      <protection hidden="1"/>
    </xf>
    <xf numFmtId="0" fontId="0" fillId="2" borderId="0" xfId="0" applyFill="1" applyProtection="1">
      <protection hidden="1"/>
    </xf>
    <xf numFmtId="0" fontId="1" fillId="2" borderId="1" xfId="0" applyFont="1" applyFill="1" applyBorder="1" applyProtection="1">
      <protection hidden="1"/>
    </xf>
    <xf numFmtId="44" fontId="0" fillId="0" borderId="1" xfId="2" applyFont="1" applyFill="1" applyBorder="1" applyProtection="1">
      <protection hidden="1"/>
    </xf>
    <xf numFmtId="0" fontId="0" fillId="0" borderId="0" xfId="0" applyProtection="1">
      <protection hidden="1"/>
    </xf>
    <xf numFmtId="14" fontId="0" fillId="0" borderId="0" xfId="0" applyNumberFormat="1" applyProtection="1">
      <protection hidden="1"/>
    </xf>
    <xf numFmtId="0" fontId="0" fillId="0" borderId="0" xfId="0" applyAlignment="1" applyProtection="1">
      <alignment wrapText="1"/>
      <protection hidden="1"/>
    </xf>
    <xf numFmtId="0" fontId="1" fillId="0" borderId="0" xfId="0" applyFont="1" applyProtection="1">
      <protection hidden="1"/>
    </xf>
    <xf numFmtId="0" fontId="4" fillId="2" borderId="0" xfId="0" applyFont="1" applyFill="1" applyAlignment="1">
      <alignment horizontal="left"/>
    </xf>
    <xf numFmtId="0" fontId="3" fillId="2" borderId="0" xfId="0" applyFont="1" applyFill="1" applyAlignment="1">
      <alignment horizontal="left"/>
    </xf>
    <xf numFmtId="0" fontId="0" fillId="3" borderId="1" xfId="0" applyFill="1" applyBorder="1" applyAlignment="1">
      <alignment horizontal="left"/>
    </xf>
    <xf numFmtId="0" fontId="0" fillId="3" borderId="3" xfId="0" applyFill="1" applyBorder="1" applyAlignment="1">
      <alignment horizontal="left"/>
    </xf>
    <xf numFmtId="0" fontId="1" fillId="2" borderId="1" xfId="0" applyFont="1" applyFill="1" applyBorder="1" applyAlignment="1">
      <alignment horizontal="left"/>
    </xf>
    <xf numFmtId="0" fontId="0" fillId="2" borderId="3" xfId="0" applyFill="1" applyBorder="1" applyAlignment="1">
      <alignment horizontal="left"/>
    </xf>
    <xf numFmtId="0" fontId="1" fillId="5" borderId="3" xfId="0" applyFont="1" applyFill="1" applyBorder="1" applyAlignment="1" applyProtection="1">
      <alignment horizontal="center"/>
      <protection locked="0"/>
    </xf>
    <xf numFmtId="0" fontId="1" fillId="5" borderId="4" xfId="0" applyFont="1" applyFill="1" applyBorder="1" applyAlignment="1" applyProtection="1">
      <alignment horizontal="center"/>
      <protection locked="0"/>
    </xf>
    <xf numFmtId="0" fontId="1" fillId="5" borderId="2" xfId="0" applyFont="1" applyFill="1" applyBorder="1" applyAlignment="1" applyProtection="1">
      <alignment horizontal="center"/>
      <protection locked="0"/>
    </xf>
    <xf numFmtId="0" fontId="1" fillId="7" borderId="3" xfId="0" applyFont="1" applyFill="1" applyBorder="1" applyAlignment="1">
      <alignment horizontal="center"/>
    </xf>
    <xf numFmtId="0" fontId="1" fillId="7" borderId="4" xfId="0" applyFont="1" applyFill="1" applyBorder="1" applyAlignment="1">
      <alignment horizontal="center"/>
    </xf>
    <xf numFmtId="0" fontId="1" fillId="7" borderId="2" xfId="0" applyFont="1" applyFill="1" applyBorder="1" applyAlignment="1">
      <alignment horizontal="center"/>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
  <sheetViews>
    <sheetView tabSelected="1" zoomScale="107" zoomScaleNormal="107" workbookViewId="0">
      <selection activeCell="H20" sqref="H20"/>
    </sheetView>
  </sheetViews>
  <sheetFormatPr defaultColWidth="9.1796875" defaultRowHeight="12.5" x14ac:dyDescent="0.25"/>
  <cols>
    <col min="1" max="1" width="1.1796875" style="1" customWidth="1"/>
    <col min="2" max="2" width="25.26953125" style="1" customWidth="1"/>
    <col min="3" max="3" width="11.1796875" style="3" customWidth="1"/>
    <col min="4" max="4" width="15.1796875" style="3" customWidth="1"/>
    <col min="5" max="5" width="14.453125" style="3" bestFit="1" customWidth="1"/>
    <col min="6" max="6" width="18.81640625" style="6" customWidth="1"/>
    <col min="7" max="7" width="19" style="6" customWidth="1"/>
    <col min="8" max="8" width="15.453125" style="3" customWidth="1"/>
    <col min="9" max="9" width="16.26953125" style="1" customWidth="1"/>
    <col min="10" max="16384" width="9.1796875" style="1"/>
  </cols>
  <sheetData>
    <row r="1" spans="1:10" ht="15" customHeight="1" x14ac:dyDescent="0.35">
      <c r="A1" s="51"/>
      <c r="B1" s="51"/>
      <c r="C1" s="7"/>
      <c r="D1" s="7"/>
      <c r="E1" s="7"/>
      <c r="F1" s="7"/>
      <c r="G1" s="7"/>
      <c r="H1" s="7"/>
      <c r="I1" s="7"/>
      <c r="J1" s="7"/>
    </row>
    <row r="2" spans="1:10" x14ac:dyDescent="0.25">
      <c r="A2" s="7"/>
      <c r="B2" s="7"/>
      <c r="C2" s="7"/>
      <c r="D2" s="7"/>
      <c r="E2" s="7"/>
      <c r="F2" s="7"/>
      <c r="G2" s="7"/>
      <c r="H2" s="7"/>
      <c r="I2" s="7"/>
      <c r="J2" s="7"/>
    </row>
    <row r="3" spans="1:10" x14ac:dyDescent="0.25">
      <c r="A3" s="7"/>
      <c r="B3" s="7"/>
      <c r="C3" s="7"/>
      <c r="D3" s="7"/>
      <c r="E3" s="7"/>
      <c r="F3" s="7"/>
      <c r="G3" s="7"/>
      <c r="H3" s="7"/>
      <c r="I3" s="7"/>
      <c r="J3" s="7"/>
    </row>
    <row r="4" spans="1:10" ht="13" x14ac:dyDescent="0.3">
      <c r="A4" s="52" t="s">
        <v>1</v>
      </c>
      <c r="B4" s="52"/>
      <c r="C4" s="7"/>
      <c r="D4" s="7"/>
      <c r="E4" s="7"/>
      <c r="F4" s="7"/>
      <c r="G4" s="7"/>
      <c r="H4" s="7"/>
      <c r="I4" s="7"/>
      <c r="J4" s="7"/>
    </row>
    <row r="5" spans="1:10" ht="13" x14ac:dyDescent="0.3">
      <c r="B5" s="4" t="s">
        <v>24</v>
      </c>
      <c r="C5" s="4"/>
      <c r="D5" s="4"/>
      <c r="E5" s="5"/>
      <c r="F5" s="7"/>
      <c r="G5" s="7"/>
      <c r="H5" s="7"/>
      <c r="I5" s="7"/>
      <c r="J5" s="7"/>
    </row>
    <row r="6" spans="1:10" x14ac:dyDescent="0.25">
      <c r="B6" s="53" t="s">
        <v>0</v>
      </c>
      <c r="C6" s="54"/>
      <c r="D6" s="2"/>
      <c r="E6" s="16" t="s">
        <v>26</v>
      </c>
      <c r="F6" s="7"/>
      <c r="G6" s="7"/>
      <c r="H6" s="7"/>
      <c r="I6" s="7"/>
    </row>
    <row r="7" spans="1:10" x14ac:dyDescent="0.25">
      <c r="B7" s="55" t="s">
        <v>25</v>
      </c>
      <c r="C7" s="56"/>
      <c r="D7" s="18">
        <v>14.36</v>
      </c>
      <c r="E7" s="17">
        <v>7.01</v>
      </c>
      <c r="F7" s="7"/>
      <c r="G7" s="7"/>
      <c r="H7" s="7"/>
      <c r="I7" s="7"/>
    </row>
    <row r="8" spans="1:10" x14ac:dyDescent="0.25">
      <c r="A8" s="7"/>
      <c r="B8" s="7"/>
      <c r="C8" s="7"/>
      <c r="D8" s="7"/>
      <c r="E8" s="7"/>
      <c r="F8" s="7"/>
      <c r="G8" s="7"/>
      <c r="H8" s="7"/>
      <c r="I8" s="7"/>
      <c r="J8" s="7"/>
    </row>
  </sheetData>
  <sheetProtection algorithmName="SHA-512" hashValue="hKuUxLfl4MNxNh/fkSG1A6hp+DmUZ0mXQkY5fb8kSEmTP4VoJ3ThFlYhkzdgKYf1ENmVTH267ARo2RDFFDrDYA==" saltValue="H/mNRFXKmRoDzOSMfyc07Q==" spinCount="100000" sheet="1" objects="1" scenarios="1"/>
  <mergeCells count="4">
    <mergeCell ref="A1:B1"/>
    <mergeCell ref="A4:B4"/>
    <mergeCell ref="B6:C6"/>
    <mergeCell ref="B7:C7"/>
  </mergeCells>
  <phoneticPr fontId="2" type="noConversion"/>
  <dataValidations xWindow="475" yWindow="200" count="3">
    <dataValidation allowBlank="1" showInputMessage="1" showErrorMessage="1" prompt="Use CTRL plus arrow keys to move to the edge of tables.  Press TAB to move to cells where data can be entered" sqref="A1:B1"/>
    <dataValidation allowBlank="1" showInputMessage="1" showErrorMessage="1" prompt="Housing Access Coordinator Wage" sqref="E7"/>
    <dataValidation type="list" allowBlank="1" showInputMessage="1" showErrorMessage="1" prompt="Enter Wage Choice.  Press ALT and down arrow to bring up drop down options.  Use arrow keys to scroll through options and press ENTER on the appropriate selection" sqref="D7">
      <formula1>$D$7:$D$7</formula1>
    </dataValidation>
  </dataValidations>
  <pageMargins left="0.75" right="0.75" top="1.37" bottom="1" header="0.5" footer="0.5"/>
  <pageSetup scale="86" orientation="portrait" r:id="rId1"/>
  <headerFooter alignWithMargins="0">
    <oddHeader>&amp;C&amp;G</oddHeader>
    <oddFooter>&amp;LDWRS Draft framework for Housing Access Coordinator - &amp;A&amp;R&amp;P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109"/>
  <sheetViews>
    <sheetView workbookViewId="0">
      <selection activeCell="B4" sqref="B4:D4 B10:C108"/>
    </sheetView>
  </sheetViews>
  <sheetFormatPr defaultRowHeight="12.5" x14ac:dyDescent="0.25"/>
  <cols>
    <col min="1" max="1" width="29" customWidth="1"/>
    <col min="2" max="2" width="17.453125" customWidth="1"/>
    <col min="3" max="3" width="20" customWidth="1"/>
    <col min="4" max="5" width="9.1796875" customWidth="1"/>
    <col min="6" max="6" width="5.54296875" style="20" bestFit="1" customWidth="1"/>
  </cols>
  <sheetData>
    <row r="3" spans="1:6" ht="13" x14ac:dyDescent="0.3">
      <c r="A3" s="4" t="s">
        <v>28</v>
      </c>
      <c r="B3" s="19"/>
      <c r="C3" s="19"/>
      <c r="D3" s="19"/>
    </row>
    <row r="4" spans="1:6" x14ac:dyDescent="0.25">
      <c r="A4" s="21" t="s">
        <v>29</v>
      </c>
      <c r="B4" s="57" t="s">
        <v>30</v>
      </c>
      <c r="C4" s="58"/>
      <c r="D4" s="59"/>
    </row>
    <row r="5" spans="1:6" x14ac:dyDescent="0.25">
      <c r="A5" s="21" t="s">
        <v>31</v>
      </c>
      <c r="B5" s="60" t="str">
        <f>INDEX($C$10:$C$108,MATCH(B4:D4,B10:B108,0))</f>
        <v>Unspecified Region</v>
      </c>
      <c r="C5" s="61"/>
      <c r="D5" s="62"/>
    </row>
    <row r="7" spans="1:6" hidden="1" x14ac:dyDescent="0.25">
      <c r="A7" t="s">
        <v>32</v>
      </c>
      <c r="B7" t="str">
        <f>INDEX($D$10:$D$108,MATCH(B4:D4,B10:B108,0))</f>
        <v>-</v>
      </c>
    </row>
    <row r="8" spans="1:6" hidden="1" x14ac:dyDescent="0.25"/>
    <row r="9" spans="1:6" ht="14.5" hidden="1" x14ac:dyDescent="0.25">
      <c r="B9" s="22" t="s">
        <v>33</v>
      </c>
      <c r="C9" s="22" t="s">
        <v>34</v>
      </c>
      <c r="D9" s="23" t="s">
        <v>32</v>
      </c>
      <c r="F9"/>
    </row>
    <row r="10" spans="1:6" ht="14.5" hidden="1" x14ac:dyDescent="0.25">
      <c r="B10" s="24" t="s">
        <v>30</v>
      </c>
      <c r="C10" s="24" t="s">
        <v>35</v>
      </c>
      <c r="D10" s="25" t="s">
        <v>36</v>
      </c>
      <c r="F10"/>
    </row>
    <row r="11" spans="1:6" ht="14.5" hidden="1" x14ac:dyDescent="0.25">
      <c r="B11" s="26" t="s">
        <v>37</v>
      </c>
      <c r="C11" s="26" t="s">
        <v>38</v>
      </c>
      <c r="D11" s="27">
        <v>0.97299999999999998</v>
      </c>
      <c r="F11"/>
    </row>
    <row r="12" spans="1:6" ht="14.5" hidden="1" x14ac:dyDescent="0.25">
      <c r="B12" s="26" t="s">
        <v>39</v>
      </c>
      <c r="C12" s="26" t="s">
        <v>40</v>
      </c>
      <c r="D12" s="27">
        <v>1.0129999999999999</v>
      </c>
      <c r="F12"/>
    </row>
    <row r="13" spans="1:6" ht="14.5" hidden="1" x14ac:dyDescent="0.25">
      <c r="B13" s="26" t="s">
        <v>41</v>
      </c>
      <c r="C13" s="26" t="s">
        <v>42</v>
      </c>
      <c r="D13" s="27">
        <v>1.0069999999999999</v>
      </c>
      <c r="F13"/>
    </row>
    <row r="14" spans="1:6" ht="14.5" hidden="1" x14ac:dyDescent="0.25">
      <c r="B14" s="26" t="s">
        <v>43</v>
      </c>
      <c r="C14" s="26" t="s">
        <v>42</v>
      </c>
      <c r="D14" s="27">
        <v>1.0069999999999999</v>
      </c>
      <c r="F14"/>
    </row>
    <row r="15" spans="1:6" ht="14.5" hidden="1" x14ac:dyDescent="0.25">
      <c r="B15" s="26" t="s">
        <v>44</v>
      </c>
      <c r="C15" s="26" t="s">
        <v>45</v>
      </c>
      <c r="D15" s="27">
        <v>0.94599999999999995</v>
      </c>
      <c r="F15"/>
    </row>
    <row r="16" spans="1:6" ht="14.5" hidden="1" x14ac:dyDescent="0.25">
      <c r="B16" s="26" t="s">
        <v>46</v>
      </c>
      <c r="C16" s="28" t="s">
        <v>47</v>
      </c>
      <c r="D16" s="27">
        <v>0.97899999999999998</v>
      </c>
      <c r="F16"/>
    </row>
    <row r="17" spans="2:6" ht="14.5" hidden="1" x14ac:dyDescent="0.25">
      <c r="B17" s="26" t="s">
        <v>48</v>
      </c>
      <c r="C17" s="26" t="s">
        <v>49</v>
      </c>
      <c r="D17" s="27">
        <v>1.0429999999999999</v>
      </c>
      <c r="F17"/>
    </row>
    <row r="18" spans="2:6" ht="14.5" hidden="1" x14ac:dyDescent="0.25">
      <c r="B18" s="26" t="s">
        <v>50</v>
      </c>
      <c r="C18" s="28" t="s">
        <v>51</v>
      </c>
      <c r="D18" s="27">
        <v>0.95</v>
      </c>
      <c r="F18"/>
    </row>
    <row r="19" spans="2:6" ht="14.5" hidden="1" x14ac:dyDescent="0.25">
      <c r="B19" s="26" t="s">
        <v>52</v>
      </c>
      <c r="C19" s="28" t="s">
        <v>53</v>
      </c>
      <c r="D19" s="27">
        <v>0.95</v>
      </c>
      <c r="F19"/>
    </row>
    <row r="20" spans="2:6" ht="14.5" hidden="1" x14ac:dyDescent="0.25">
      <c r="B20" s="26" t="s">
        <v>54</v>
      </c>
      <c r="C20" s="26" t="s">
        <v>40</v>
      </c>
      <c r="D20" s="27">
        <v>1.0129999999999999</v>
      </c>
      <c r="F20"/>
    </row>
    <row r="21" spans="2:6" ht="14.5" hidden="1" x14ac:dyDescent="0.25">
      <c r="B21" s="26" t="s">
        <v>55</v>
      </c>
      <c r="C21" s="26" t="s">
        <v>42</v>
      </c>
      <c r="D21" s="27">
        <v>1.0069999999999999</v>
      </c>
      <c r="F21"/>
    </row>
    <row r="22" spans="2:6" ht="14.5" hidden="1" x14ac:dyDescent="0.25">
      <c r="B22" s="26" t="s">
        <v>56</v>
      </c>
      <c r="C22" s="28" t="s">
        <v>47</v>
      </c>
      <c r="D22" s="27">
        <v>0.97899999999999998</v>
      </c>
      <c r="F22"/>
    </row>
    <row r="23" spans="2:6" ht="14.5" hidden="1" x14ac:dyDescent="0.25">
      <c r="B23" s="26" t="s">
        <v>57</v>
      </c>
      <c r="C23" s="28" t="s">
        <v>40</v>
      </c>
      <c r="D23" s="27">
        <v>1.0129999999999999</v>
      </c>
      <c r="F23"/>
    </row>
    <row r="24" spans="2:6" ht="14.5" hidden="1" x14ac:dyDescent="0.25">
      <c r="B24" s="26" t="s">
        <v>58</v>
      </c>
      <c r="C24" s="28" t="s">
        <v>59</v>
      </c>
      <c r="D24" s="27">
        <v>0.99099999999999999</v>
      </c>
      <c r="F24"/>
    </row>
    <row r="25" spans="2:6" ht="14.5" hidden="1" x14ac:dyDescent="0.25">
      <c r="B25" s="26" t="s">
        <v>60</v>
      </c>
      <c r="C25" s="26" t="s">
        <v>42</v>
      </c>
      <c r="D25" s="27">
        <v>1.0069999999999999</v>
      </c>
      <c r="F25"/>
    </row>
    <row r="26" spans="2:6" ht="14.5" hidden="1" x14ac:dyDescent="0.25">
      <c r="B26" s="26" t="s">
        <v>61</v>
      </c>
      <c r="C26" s="28" t="s">
        <v>38</v>
      </c>
      <c r="D26" s="27">
        <v>0.97299999999999998</v>
      </c>
      <c r="F26"/>
    </row>
    <row r="27" spans="2:6" ht="14.5" hidden="1" x14ac:dyDescent="0.25">
      <c r="B27" s="26" t="s">
        <v>62</v>
      </c>
      <c r="C27" s="28" t="s">
        <v>47</v>
      </c>
      <c r="D27" s="27">
        <v>0.97899999999999998</v>
      </c>
      <c r="F27"/>
    </row>
    <row r="28" spans="2:6" ht="14.5" hidden="1" x14ac:dyDescent="0.25">
      <c r="B28" s="26" t="s">
        <v>63</v>
      </c>
      <c r="C28" s="26" t="s">
        <v>42</v>
      </c>
      <c r="D28" s="27">
        <v>1.0069999999999999</v>
      </c>
      <c r="F28"/>
    </row>
    <row r="29" spans="2:6" ht="14.5" hidden="1" x14ac:dyDescent="0.25">
      <c r="B29" s="26" t="s">
        <v>64</v>
      </c>
      <c r="C29" s="26" t="s">
        <v>40</v>
      </c>
      <c r="D29" s="27">
        <v>1.0129999999999999</v>
      </c>
      <c r="F29"/>
    </row>
    <row r="30" spans="2:6" ht="14.5" hidden="1" x14ac:dyDescent="0.25">
      <c r="B30" s="26" t="s">
        <v>65</v>
      </c>
      <c r="C30" s="28" t="s">
        <v>66</v>
      </c>
      <c r="D30" s="27">
        <v>1.0469999999999999</v>
      </c>
      <c r="F30"/>
    </row>
    <row r="31" spans="2:6" ht="14.5" hidden="1" x14ac:dyDescent="0.25">
      <c r="B31" s="26" t="s">
        <v>67</v>
      </c>
      <c r="C31" s="26" t="s">
        <v>42</v>
      </c>
      <c r="D31" s="27">
        <v>1.0069999999999999</v>
      </c>
      <c r="F31"/>
    </row>
    <row r="32" spans="2:6" ht="14.5" hidden="1" x14ac:dyDescent="0.25">
      <c r="B32" s="26" t="s">
        <v>68</v>
      </c>
      <c r="C32" s="28" t="s">
        <v>51</v>
      </c>
      <c r="D32" s="27">
        <v>0.95</v>
      </c>
      <c r="F32"/>
    </row>
    <row r="33" spans="2:6" ht="14.5" hidden="1" x14ac:dyDescent="0.25">
      <c r="B33" s="26" t="s">
        <v>69</v>
      </c>
      <c r="C33" s="28" t="s">
        <v>66</v>
      </c>
      <c r="D33" s="27">
        <v>1.0469999999999999</v>
      </c>
      <c r="F33"/>
    </row>
    <row r="34" spans="2:6" ht="14.5" hidden="1" x14ac:dyDescent="0.25">
      <c r="B34" s="26" t="s">
        <v>70</v>
      </c>
      <c r="C34" s="28" t="s">
        <v>51</v>
      </c>
      <c r="D34" s="27">
        <v>0.95</v>
      </c>
      <c r="F34"/>
    </row>
    <row r="35" spans="2:6" ht="14.5" hidden="1" x14ac:dyDescent="0.25">
      <c r="B35" s="26" t="s">
        <v>71</v>
      </c>
      <c r="C35" s="28" t="s">
        <v>51</v>
      </c>
      <c r="D35" s="27">
        <v>0.95</v>
      </c>
      <c r="F35"/>
    </row>
    <row r="36" spans="2:6" ht="14.5" hidden="1" x14ac:dyDescent="0.25">
      <c r="B36" s="26" t="s">
        <v>72</v>
      </c>
      <c r="C36" s="26" t="s">
        <v>42</v>
      </c>
      <c r="D36" s="27">
        <v>1.0069999999999999</v>
      </c>
      <c r="F36"/>
    </row>
    <row r="37" spans="2:6" ht="14.5" hidden="1" x14ac:dyDescent="0.25">
      <c r="B37" s="26" t="s">
        <v>73</v>
      </c>
      <c r="C37" s="26" t="s">
        <v>40</v>
      </c>
      <c r="D37" s="27">
        <v>1.0129999999999999</v>
      </c>
      <c r="F37"/>
    </row>
    <row r="38" spans="2:6" ht="14.5" hidden="1" x14ac:dyDescent="0.25">
      <c r="B38" s="26" t="s">
        <v>74</v>
      </c>
      <c r="C38" s="28" t="s">
        <v>75</v>
      </c>
      <c r="D38" s="27">
        <v>1.034</v>
      </c>
      <c r="F38"/>
    </row>
    <row r="39" spans="2:6" ht="14.5" hidden="1" x14ac:dyDescent="0.25">
      <c r="B39" s="26" t="s">
        <v>76</v>
      </c>
      <c r="C39" s="26" t="s">
        <v>42</v>
      </c>
      <c r="D39" s="27">
        <v>1.0069999999999999</v>
      </c>
      <c r="F39"/>
    </row>
    <row r="40" spans="2:6" ht="14.5" hidden="1" x14ac:dyDescent="0.25">
      <c r="B40" s="26" t="s">
        <v>77</v>
      </c>
      <c r="C40" s="28" t="s">
        <v>40</v>
      </c>
      <c r="D40" s="27">
        <v>1.0129999999999999</v>
      </c>
      <c r="F40"/>
    </row>
    <row r="41" spans="2:6" ht="14.5" hidden="1" x14ac:dyDescent="0.25">
      <c r="B41" s="26" t="s">
        <v>78</v>
      </c>
      <c r="C41" s="28" t="s">
        <v>38</v>
      </c>
      <c r="D41" s="27">
        <v>0.97299999999999998</v>
      </c>
      <c r="F41"/>
    </row>
    <row r="42" spans="2:6" ht="14.5" hidden="1" x14ac:dyDescent="0.25">
      <c r="B42" s="26" t="s">
        <v>79</v>
      </c>
      <c r="C42" s="28" t="s">
        <v>47</v>
      </c>
      <c r="D42" s="27">
        <v>0.97899999999999998</v>
      </c>
      <c r="F42"/>
    </row>
    <row r="43" spans="2:6" ht="14.5" hidden="1" x14ac:dyDescent="0.25">
      <c r="B43" s="26" t="s">
        <v>80</v>
      </c>
      <c r="C43" s="28" t="s">
        <v>38</v>
      </c>
      <c r="D43" s="27">
        <v>0.97299999999999998</v>
      </c>
      <c r="F43"/>
    </row>
    <row r="44" spans="2:6" ht="14.5" hidden="1" x14ac:dyDescent="0.25">
      <c r="B44" s="26" t="s">
        <v>81</v>
      </c>
      <c r="C44" s="28" t="s">
        <v>47</v>
      </c>
      <c r="D44" s="27">
        <v>0.97899999999999998</v>
      </c>
      <c r="F44"/>
    </row>
    <row r="45" spans="2:6" ht="14.5" hidden="1" x14ac:dyDescent="0.25">
      <c r="B45" s="26" t="s">
        <v>82</v>
      </c>
      <c r="C45" s="26" t="s">
        <v>42</v>
      </c>
      <c r="D45" s="27">
        <v>1.0069999999999999</v>
      </c>
      <c r="F45"/>
    </row>
    <row r="46" spans="2:6" ht="14.5" hidden="1" x14ac:dyDescent="0.25">
      <c r="B46" s="26" t="s">
        <v>83</v>
      </c>
      <c r="C46" s="28" t="s">
        <v>38</v>
      </c>
      <c r="D46" s="27">
        <v>0.97299999999999998</v>
      </c>
      <c r="F46"/>
    </row>
    <row r="47" spans="2:6" ht="14.5" hidden="1" x14ac:dyDescent="0.25">
      <c r="B47" s="26" t="s">
        <v>84</v>
      </c>
      <c r="C47" s="28" t="s">
        <v>47</v>
      </c>
      <c r="D47" s="27">
        <v>0.97899999999999998</v>
      </c>
      <c r="F47"/>
    </row>
    <row r="48" spans="2:6" ht="14.5" hidden="1" x14ac:dyDescent="0.25">
      <c r="B48" s="26" t="s">
        <v>85</v>
      </c>
      <c r="C48" s="28" t="s">
        <v>38</v>
      </c>
      <c r="D48" s="27">
        <v>0.97299999999999998</v>
      </c>
      <c r="F48"/>
    </row>
    <row r="49" spans="2:6" ht="14.5" hidden="1" x14ac:dyDescent="0.25">
      <c r="B49" s="26" t="s">
        <v>86</v>
      </c>
      <c r="C49" s="26" t="s">
        <v>42</v>
      </c>
      <c r="D49" s="27">
        <v>1.0069999999999999</v>
      </c>
      <c r="F49"/>
    </row>
    <row r="50" spans="2:6" ht="14.5" hidden="1" x14ac:dyDescent="0.25">
      <c r="B50" s="26" t="s">
        <v>87</v>
      </c>
      <c r="C50" s="28" t="s">
        <v>40</v>
      </c>
      <c r="D50" s="27">
        <v>1.0129999999999999</v>
      </c>
      <c r="F50"/>
    </row>
    <row r="51" spans="2:6" ht="14.5" hidden="1" x14ac:dyDescent="0.25">
      <c r="B51" s="26" t="s">
        <v>88</v>
      </c>
      <c r="C51" s="28" t="s">
        <v>47</v>
      </c>
      <c r="D51" s="27">
        <v>0.97899999999999998</v>
      </c>
      <c r="F51"/>
    </row>
    <row r="52" spans="2:6" ht="14.5" hidden="1" x14ac:dyDescent="0.25">
      <c r="B52" s="26" t="s">
        <v>89</v>
      </c>
      <c r="C52" s="28" t="s">
        <v>47</v>
      </c>
      <c r="D52" s="27">
        <v>0.97899999999999998</v>
      </c>
      <c r="F52"/>
    </row>
    <row r="53" spans="2:6" ht="14.5" hidden="1" x14ac:dyDescent="0.25">
      <c r="B53" s="26" t="s">
        <v>90</v>
      </c>
      <c r="C53" s="28" t="s">
        <v>47</v>
      </c>
      <c r="D53" s="27">
        <v>0.97899999999999998</v>
      </c>
      <c r="F53"/>
    </row>
    <row r="54" spans="2:6" ht="14.5" hidden="1" x14ac:dyDescent="0.25">
      <c r="B54" s="26" t="s">
        <v>91</v>
      </c>
      <c r="C54" s="26" t="s">
        <v>42</v>
      </c>
      <c r="D54" s="27">
        <v>1.0069999999999999</v>
      </c>
      <c r="F54"/>
    </row>
    <row r="55" spans="2:6" ht="14.5" hidden="1" x14ac:dyDescent="0.25">
      <c r="B55" s="26" t="s">
        <v>92</v>
      </c>
      <c r="C55" s="26" t="s">
        <v>42</v>
      </c>
      <c r="D55" s="27">
        <v>1.0069999999999999</v>
      </c>
      <c r="F55"/>
    </row>
    <row r="56" spans="2:6" ht="14.5" hidden="1" x14ac:dyDescent="0.25">
      <c r="B56" s="26" t="s">
        <v>93</v>
      </c>
      <c r="C56" s="28" t="s">
        <v>51</v>
      </c>
      <c r="D56" s="27">
        <v>0.95</v>
      </c>
      <c r="F56"/>
    </row>
    <row r="57" spans="2:6" ht="14.5" hidden="1" x14ac:dyDescent="0.25">
      <c r="B57" s="26" t="s">
        <v>94</v>
      </c>
      <c r="C57" s="28" t="s">
        <v>47</v>
      </c>
      <c r="D57" s="27">
        <v>0.97899999999999998</v>
      </c>
      <c r="F57"/>
    </row>
    <row r="58" spans="2:6" ht="14.5" hidden="1" x14ac:dyDescent="0.25">
      <c r="B58" s="26" t="s">
        <v>95</v>
      </c>
      <c r="C58" s="28" t="s">
        <v>40</v>
      </c>
      <c r="D58" s="27">
        <v>1.0129999999999999</v>
      </c>
      <c r="F58"/>
    </row>
    <row r="59" spans="2:6" ht="14.5" hidden="1" x14ac:dyDescent="0.25">
      <c r="B59" s="26" t="s">
        <v>96</v>
      </c>
      <c r="C59" s="26" t="s">
        <v>42</v>
      </c>
      <c r="D59" s="27">
        <v>1.0069999999999999</v>
      </c>
      <c r="F59"/>
    </row>
    <row r="60" spans="2:6" ht="14.5" hidden="1" x14ac:dyDescent="0.25">
      <c r="B60" s="26" t="s">
        <v>97</v>
      </c>
      <c r="C60" s="28" t="s">
        <v>51</v>
      </c>
      <c r="D60" s="27">
        <v>0.95</v>
      </c>
      <c r="F60"/>
    </row>
    <row r="61" spans="2:6" ht="14.5" hidden="1" x14ac:dyDescent="0.25">
      <c r="B61" s="26" t="s">
        <v>98</v>
      </c>
      <c r="C61" s="28" t="s">
        <v>47</v>
      </c>
      <c r="D61" s="27">
        <v>0.97899999999999998</v>
      </c>
      <c r="F61"/>
    </row>
    <row r="62" spans="2:6" ht="14.5" hidden="1" x14ac:dyDescent="0.25">
      <c r="B62" s="26" t="s">
        <v>99</v>
      </c>
      <c r="C62" s="28" t="s">
        <v>49</v>
      </c>
      <c r="D62" s="27">
        <v>1.0429999999999999</v>
      </c>
      <c r="F62"/>
    </row>
    <row r="63" spans="2:6" ht="14.5" hidden="1" x14ac:dyDescent="0.25">
      <c r="B63" s="26" t="s">
        <v>100</v>
      </c>
      <c r="C63" s="28" t="s">
        <v>47</v>
      </c>
      <c r="D63" s="27">
        <v>0.97899999999999998</v>
      </c>
      <c r="F63"/>
    </row>
    <row r="64" spans="2:6" ht="14.5" hidden="1" x14ac:dyDescent="0.25">
      <c r="B64" s="26" t="s">
        <v>101</v>
      </c>
      <c r="C64" s="26" t="s">
        <v>42</v>
      </c>
      <c r="D64" s="27">
        <v>1.0069999999999999</v>
      </c>
      <c r="F64"/>
    </row>
    <row r="65" spans="2:6" ht="14.5" hidden="1" x14ac:dyDescent="0.25">
      <c r="B65" s="26" t="s">
        <v>102</v>
      </c>
      <c r="C65" s="28" t="s">
        <v>66</v>
      </c>
      <c r="D65" s="27">
        <v>1.0469999999999999</v>
      </c>
      <c r="F65"/>
    </row>
    <row r="66" spans="2:6" ht="14.5" hidden="1" x14ac:dyDescent="0.25">
      <c r="B66" s="26" t="s">
        <v>103</v>
      </c>
      <c r="C66" s="26" t="s">
        <v>42</v>
      </c>
      <c r="D66" s="27">
        <v>1.0069999999999999</v>
      </c>
      <c r="F66"/>
    </row>
    <row r="67" spans="2:6" ht="14.5" hidden="1" x14ac:dyDescent="0.25">
      <c r="B67" s="26" t="s">
        <v>104</v>
      </c>
      <c r="C67" s="26" t="s">
        <v>42</v>
      </c>
      <c r="D67" s="27">
        <v>1.0069999999999999</v>
      </c>
      <c r="F67"/>
    </row>
    <row r="68" spans="2:6" ht="14.5" hidden="1" x14ac:dyDescent="0.25">
      <c r="B68" s="26" t="s">
        <v>105</v>
      </c>
      <c r="C68" s="28" t="s">
        <v>38</v>
      </c>
      <c r="D68" s="27">
        <v>0.97299999999999998</v>
      </c>
      <c r="F68"/>
    </row>
    <row r="69" spans="2:6" ht="14.5" hidden="1" x14ac:dyDescent="0.25">
      <c r="B69" s="26" t="s">
        <v>106</v>
      </c>
      <c r="C69" s="28" t="s">
        <v>47</v>
      </c>
      <c r="D69" s="27">
        <v>0.97899999999999998</v>
      </c>
      <c r="F69"/>
    </row>
    <row r="70" spans="2:6" ht="14.5" hidden="1" x14ac:dyDescent="0.25">
      <c r="B70" s="26" t="s">
        <v>107</v>
      </c>
      <c r="C70" s="28" t="s">
        <v>108</v>
      </c>
      <c r="D70" s="27">
        <v>0.99099999999999999</v>
      </c>
      <c r="F70"/>
    </row>
    <row r="71" spans="2:6" ht="14.5" hidden="1" x14ac:dyDescent="0.25">
      <c r="B71" s="26" t="s">
        <v>109</v>
      </c>
      <c r="C71" s="26" t="s">
        <v>42</v>
      </c>
      <c r="D71" s="27">
        <v>1.0069999999999999</v>
      </c>
      <c r="F71"/>
    </row>
    <row r="72" spans="2:6" ht="14.5" hidden="1" x14ac:dyDescent="0.25">
      <c r="B72" s="26" t="s">
        <v>110</v>
      </c>
      <c r="C72" s="26" t="s">
        <v>40</v>
      </c>
      <c r="D72" s="27">
        <v>1.0129999999999999</v>
      </c>
      <c r="F72"/>
    </row>
    <row r="73" spans="2:6" ht="14.5" hidden="1" x14ac:dyDescent="0.25">
      <c r="B73" s="26" t="s">
        <v>111</v>
      </c>
      <c r="C73" s="26" t="s">
        <v>42</v>
      </c>
      <c r="D73" s="27">
        <v>1.0069999999999999</v>
      </c>
      <c r="F73"/>
    </row>
    <row r="74" spans="2:6" ht="14.5" hidden="1" x14ac:dyDescent="0.25">
      <c r="B74" s="26" t="s">
        <v>112</v>
      </c>
      <c r="C74" s="28" t="s">
        <v>47</v>
      </c>
      <c r="D74" s="27">
        <v>0.97899999999999998</v>
      </c>
      <c r="F74"/>
    </row>
    <row r="75" spans="2:6" ht="14.5" hidden="1" x14ac:dyDescent="0.25">
      <c r="B75" s="26" t="s">
        <v>113</v>
      </c>
      <c r="C75" s="28" t="s">
        <v>47</v>
      </c>
      <c r="D75" s="27">
        <v>0.97899999999999998</v>
      </c>
      <c r="F75"/>
    </row>
    <row r="76" spans="2:6" ht="14.5" hidden="1" x14ac:dyDescent="0.25">
      <c r="B76" s="26" t="s">
        <v>114</v>
      </c>
      <c r="C76" s="28" t="s">
        <v>51</v>
      </c>
      <c r="D76" s="27">
        <v>0.95</v>
      </c>
      <c r="F76"/>
    </row>
    <row r="77" spans="2:6" ht="14.5" hidden="1" x14ac:dyDescent="0.25">
      <c r="B77" s="26" t="s">
        <v>115</v>
      </c>
      <c r="C77" s="28" t="s">
        <v>47</v>
      </c>
      <c r="D77" s="27">
        <v>0.97899999999999998</v>
      </c>
      <c r="F77"/>
    </row>
    <row r="78" spans="2:6" ht="14.5" hidden="1" x14ac:dyDescent="0.25">
      <c r="B78" s="26" t="s">
        <v>116</v>
      </c>
      <c r="C78" s="26" t="s">
        <v>42</v>
      </c>
      <c r="D78" s="27">
        <v>1.0069999999999999</v>
      </c>
      <c r="F78"/>
    </row>
    <row r="79" spans="2:6" ht="14.5" hidden="1" x14ac:dyDescent="0.25">
      <c r="B79" s="26" t="s">
        <v>117</v>
      </c>
      <c r="C79" s="28" t="s">
        <v>53</v>
      </c>
      <c r="D79" s="27">
        <v>0.95</v>
      </c>
      <c r="F79"/>
    </row>
    <row r="80" spans="2:6" ht="14.5" hidden="1" x14ac:dyDescent="0.25">
      <c r="B80" s="26" t="s">
        <v>118</v>
      </c>
      <c r="C80" s="26" t="s">
        <v>40</v>
      </c>
      <c r="D80" s="27">
        <v>1.0129999999999999</v>
      </c>
      <c r="F80"/>
    </row>
    <row r="81" spans="2:6" ht="14.5" hidden="1" x14ac:dyDescent="0.25">
      <c r="B81" s="26" t="s">
        <v>119</v>
      </c>
      <c r="C81" s="28" t="s">
        <v>40</v>
      </c>
      <c r="D81" s="27">
        <v>1.0129999999999999</v>
      </c>
      <c r="F81"/>
    </row>
    <row r="82" spans="2:6" ht="14.5" hidden="1" x14ac:dyDescent="0.25">
      <c r="B82" s="26" t="s">
        <v>120</v>
      </c>
      <c r="C82" s="28" t="s">
        <v>40</v>
      </c>
      <c r="D82" s="27">
        <v>1.0129999999999999</v>
      </c>
      <c r="F82"/>
    </row>
    <row r="83" spans="2:6" ht="14.5" hidden="1" x14ac:dyDescent="0.25">
      <c r="B83" s="26" t="s">
        <v>121</v>
      </c>
      <c r="C83" s="28" t="s">
        <v>45</v>
      </c>
      <c r="D83" s="27">
        <v>0.94599999999999995</v>
      </c>
      <c r="F83"/>
    </row>
    <row r="84" spans="2:6" ht="14.5" hidden="1" x14ac:dyDescent="0.25">
      <c r="B84" s="26" t="s">
        <v>122</v>
      </c>
      <c r="C84" s="28" t="s">
        <v>51</v>
      </c>
      <c r="D84" s="27">
        <v>0.95</v>
      </c>
      <c r="F84"/>
    </row>
    <row r="85" spans="2:6" ht="14.5" hidden="1" x14ac:dyDescent="0.25">
      <c r="B85" s="26" t="s">
        <v>123</v>
      </c>
      <c r="C85" s="26" t="s">
        <v>42</v>
      </c>
      <c r="D85" s="27">
        <v>1.0069999999999999</v>
      </c>
      <c r="F85"/>
    </row>
    <row r="86" spans="2:6" ht="14.5" hidden="1" x14ac:dyDescent="0.25">
      <c r="B86" s="26" t="s">
        <v>124</v>
      </c>
      <c r="C86" s="28" t="s">
        <v>47</v>
      </c>
      <c r="D86" s="27">
        <v>0.97899999999999998</v>
      </c>
      <c r="F86"/>
    </row>
    <row r="87" spans="2:6" ht="14.5" hidden="1" x14ac:dyDescent="0.25">
      <c r="B87" s="26" t="s">
        <v>125</v>
      </c>
      <c r="C87" s="26" t="s">
        <v>42</v>
      </c>
      <c r="D87" s="27">
        <v>1.0069999999999999</v>
      </c>
      <c r="F87"/>
    </row>
    <row r="88" spans="2:6" ht="14.5" hidden="1" x14ac:dyDescent="0.25">
      <c r="B88" s="26" t="s">
        <v>126</v>
      </c>
      <c r="C88" s="26" t="s">
        <v>42</v>
      </c>
      <c r="D88" s="27">
        <v>1.0069999999999999</v>
      </c>
      <c r="F88"/>
    </row>
    <row r="89" spans="2:6" ht="14.5" hidden="1" x14ac:dyDescent="0.25">
      <c r="B89" s="26" t="s">
        <v>127</v>
      </c>
      <c r="C89" s="28" t="s">
        <v>66</v>
      </c>
      <c r="D89" s="27">
        <v>1.0469999999999999</v>
      </c>
      <c r="F89"/>
    </row>
    <row r="90" spans="2:6" ht="14.5" hidden="1" x14ac:dyDescent="0.25">
      <c r="B90" s="26" t="s">
        <v>128</v>
      </c>
      <c r="C90" s="26" t="s">
        <v>42</v>
      </c>
      <c r="D90" s="27">
        <v>1.0069999999999999</v>
      </c>
      <c r="F90"/>
    </row>
    <row r="91" spans="2:6" ht="14.5" hidden="1" x14ac:dyDescent="0.25">
      <c r="B91" s="26" t="s">
        <v>129</v>
      </c>
      <c r="C91" s="28" t="s">
        <v>51</v>
      </c>
      <c r="D91" s="27">
        <v>0.95</v>
      </c>
      <c r="F91"/>
    </row>
    <row r="92" spans="2:6" ht="14.5" hidden="1" x14ac:dyDescent="0.25">
      <c r="B92" s="26" t="s">
        <v>130</v>
      </c>
      <c r="C92" s="26" t="s">
        <v>40</v>
      </c>
      <c r="D92" s="27">
        <v>1.0129999999999999</v>
      </c>
      <c r="F92"/>
    </row>
    <row r="93" spans="2:6" ht="14.5" hidden="1" x14ac:dyDescent="0.25">
      <c r="B93" s="26" t="s">
        <v>131</v>
      </c>
      <c r="C93" s="28" t="s">
        <v>51</v>
      </c>
      <c r="D93" s="27">
        <v>0.95</v>
      </c>
      <c r="F93"/>
    </row>
    <row r="94" spans="2:6" ht="14.5" hidden="1" x14ac:dyDescent="0.25">
      <c r="B94" s="26" t="s">
        <v>132</v>
      </c>
      <c r="C94" s="26" t="s">
        <v>42</v>
      </c>
      <c r="D94" s="27">
        <v>1.0069999999999999</v>
      </c>
      <c r="F94"/>
    </row>
    <row r="95" spans="2:6" ht="14.5" hidden="1" x14ac:dyDescent="0.25">
      <c r="B95" s="26" t="s">
        <v>133</v>
      </c>
      <c r="C95" s="28" t="s">
        <v>51</v>
      </c>
      <c r="D95" s="27">
        <v>0.95</v>
      </c>
      <c r="F95"/>
    </row>
    <row r="96" spans="2:6" ht="14.5" hidden="1" x14ac:dyDescent="0.25">
      <c r="B96" s="26" t="s">
        <v>134</v>
      </c>
      <c r="C96" s="28" t="s">
        <v>40</v>
      </c>
      <c r="D96" s="27">
        <v>1.0129999999999999</v>
      </c>
      <c r="F96"/>
    </row>
    <row r="97" spans="2:6" ht="14.5" hidden="1" x14ac:dyDescent="0.25">
      <c r="B97" s="37" t="s">
        <v>135</v>
      </c>
      <c r="C97" s="38" t="s">
        <v>47</v>
      </c>
      <c r="D97" s="39">
        <v>0.97899999999999998</v>
      </c>
      <c r="F97"/>
    </row>
    <row r="98" spans="2:6" hidden="1" x14ac:dyDescent="0.25">
      <c r="B98" s="40" t="s">
        <v>143</v>
      </c>
      <c r="C98" s="40" t="s">
        <v>42</v>
      </c>
      <c r="D98" s="41">
        <v>1.0069999999999999</v>
      </c>
    </row>
    <row r="99" spans="2:6" hidden="1" x14ac:dyDescent="0.25">
      <c r="B99" s="40" t="s">
        <v>144</v>
      </c>
      <c r="C99" s="40" t="s">
        <v>42</v>
      </c>
      <c r="D99" s="41">
        <v>1.0069999999999999</v>
      </c>
    </row>
    <row r="100" spans="2:6" hidden="1" x14ac:dyDescent="0.25">
      <c r="B100" s="40" t="s">
        <v>145</v>
      </c>
      <c r="C100" s="40" t="s">
        <v>47</v>
      </c>
      <c r="D100" s="41">
        <v>0.97899999999999998</v>
      </c>
    </row>
    <row r="101" spans="2:6" hidden="1" x14ac:dyDescent="0.25">
      <c r="B101" s="40" t="s">
        <v>146</v>
      </c>
      <c r="C101" s="40" t="s">
        <v>40</v>
      </c>
      <c r="D101" s="41">
        <v>1.0129999999999999</v>
      </c>
    </row>
    <row r="102" spans="2:6" hidden="1" x14ac:dyDescent="0.25">
      <c r="B102" s="40" t="s">
        <v>147</v>
      </c>
      <c r="C102" s="40" t="s">
        <v>47</v>
      </c>
      <c r="D102" s="41">
        <v>0.97899999999999998</v>
      </c>
    </row>
    <row r="103" spans="2:6" hidden="1" x14ac:dyDescent="0.25">
      <c r="B103" s="40" t="s">
        <v>148</v>
      </c>
      <c r="C103" s="40" t="s">
        <v>40</v>
      </c>
      <c r="D103" s="41">
        <v>1.0129999999999999</v>
      </c>
    </row>
    <row r="104" spans="2:6" hidden="1" x14ac:dyDescent="0.25">
      <c r="B104" s="40" t="s">
        <v>149</v>
      </c>
      <c r="C104" s="40" t="s">
        <v>38</v>
      </c>
      <c r="D104" s="40">
        <v>0.97299999999999998</v>
      </c>
    </row>
    <row r="105" spans="2:6" hidden="1" x14ac:dyDescent="0.25">
      <c r="B105" s="40" t="s">
        <v>150</v>
      </c>
      <c r="C105" s="40" t="s">
        <v>53</v>
      </c>
      <c r="D105" s="41">
        <v>0.95</v>
      </c>
    </row>
    <row r="106" spans="2:6" hidden="1" x14ac:dyDescent="0.25">
      <c r="B106" s="40" t="s">
        <v>151</v>
      </c>
      <c r="C106" s="40" t="s">
        <v>42</v>
      </c>
      <c r="D106" s="40">
        <v>1.0069999999999999</v>
      </c>
    </row>
    <row r="107" spans="2:6" hidden="1" x14ac:dyDescent="0.25">
      <c r="B107" s="40" t="s">
        <v>152</v>
      </c>
      <c r="C107" s="40" t="s">
        <v>38</v>
      </c>
      <c r="D107" s="40">
        <v>0.97299999999999998</v>
      </c>
    </row>
    <row r="108" spans="2:6" hidden="1" x14ac:dyDescent="0.25">
      <c r="B108" s="40" t="s">
        <v>153</v>
      </c>
      <c r="C108" s="40" t="s">
        <v>51</v>
      </c>
      <c r="D108" s="41">
        <v>0.95</v>
      </c>
    </row>
    <row r="109" spans="2:6" hidden="1" x14ac:dyDescent="0.25"/>
  </sheetData>
  <sheetProtection password="C10A" sheet="1" objects="1" scenarios="1"/>
  <mergeCells count="2">
    <mergeCell ref="B4:D4"/>
    <mergeCell ref="B5:D5"/>
  </mergeCells>
  <dataValidations count="1">
    <dataValidation type="list" allowBlank="1" showInputMessage="1" showErrorMessage="1" prompt="Select the County of Residence to determine the Regional Variance Factor for this service." sqref="B4:D4">
      <formula1>$B$10:$B$108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2"/>
  <sheetViews>
    <sheetView zoomScale="125" workbookViewId="0">
      <selection activeCell="C55" sqref="C55"/>
    </sheetView>
  </sheetViews>
  <sheetFormatPr defaultColWidth="9.1796875" defaultRowHeight="12.5" x14ac:dyDescent="0.25"/>
  <cols>
    <col min="1" max="1" width="37.81640625" style="1" customWidth="1"/>
    <col min="2" max="2" width="20.7265625" style="1" bestFit="1" customWidth="1"/>
    <col min="3" max="3" width="12.7265625" style="1" bestFit="1" customWidth="1"/>
    <col min="4" max="4" width="14.453125" style="1" customWidth="1"/>
    <col min="5" max="5" width="11.26953125" style="1" bestFit="1" customWidth="1"/>
    <col min="6" max="16384" width="9.1796875" style="1"/>
  </cols>
  <sheetData>
    <row r="1" spans="1:5" ht="15.5" x14ac:dyDescent="0.35">
      <c r="A1" s="9" t="s">
        <v>27</v>
      </c>
      <c r="D1" s="7"/>
      <c r="E1" s="7"/>
    </row>
    <row r="2" spans="1:5" x14ac:dyDescent="0.25">
      <c r="A2" s="7"/>
      <c r="B2" s="7"/>
      <c r="C2" s="7"/>
      <c r="D2" s="7"/>
      <c r="E2" s="7"/>
    </row>
    <row r="3" spans="1:5" ht="13" x14ac:dyDescent="0.3">
      <c r="A3" s="10" t="s">
        <v>2</v>
      </c>
      <c r="B3" s="8">
        <v>7.01</v>
      </c>
      <c r="D3" s="7"/>
      <c r="E3" s="36">
        <f>B3</f>
        <v>7.01</v>
      </c>
    </row>
    <row r="4" spans="1:5" x14ac:dyDescent="0.25">
      <c r="A4" s="7"/>
      <c r="B4" s="7"/>
      <c r="C4" s="7"/>
      <c r="D4" s="7"/>
      <c r="E4" s="7"/>
    </row>
    <row r="5" spans="1:5" ht="13" x14ac:dyDescent="0.3">
      <c r="A5" s="29" t="s">
        <v>136</v>
      </c>
      <c r="B5" s="30"/>
      <c r="C5" s="31"/>
      <c r="D5" s="31"/>
      <c r="E5" s="7"/>
    </row>
    <row r="6" spans="1:5" x14ac:dyDescent="0.25">
      <c r="A6" s="32" t="s">
        <v>137</v>
      </c>
      <c r="B6" s="33" t="str">
        <f>'Regional Variance Factor'!B7</f>
        <v>-</v>
      </c>
      <c r="C6" s="34"/>
      <c r="D6" s="35" t="str">
        <f>IF((B6&lt;&gt;"-"),((E3*B6)-E3),"Select County")</f>
        <v>Select County</v>
      </c>
      <c r="E6" s="36" t="e">
        <f>B3*B6</f>
        <v>#VALUE!</v>
      </c>
    </row>
    <row r="7" spans="1:5" x14ac:dyDescent="0.25">
      <c r="A7" s="7"/>
      <c r="B7" s="7"/>
      <c r="C7" s="7"/>
      <c r="D7" s="7"/>
      <c r="E7" s="7"/>
    </row>
    <row r="8" spans="1:5" ht="13" x14ac:dyDescent="0.3">
      <c r="A8" s="10" t="s">
        <v>138</v>
      </c>
      <c r="B8" s="8" t="str">
        <f>D8</f>
        <v>Select County</v>
      </c>
      <c r="D8" s="19" t="str">
        <f>IF((B6&lt;&gt;"-"),E3+D6,"Select County")</f>
        <v>Select County</v>
      </c>
      <c r="E8" s="7"/>
    </row>
    <row r="9" spans="1:5" ht="11.5" customHeight="1" x14ac:dyDescent="0.25">
      <c r="A9" s="7"/>
      <c r="B9" s="7"/>
      <c r="C9" s="7"/>
      <c r="D9" s="7"/>
      <c r="E9" s="7"/>
    </row>
    <row r="10" spans="1:5" s="44" customFormat="1" ht="13" hidden="1" x14ac:dyDescent="0.3">
      <c r="A10" s="42" t="s">
        <v>3</v>
      </c>
      <c r="B10" s="43">
        <v>1</v>
      </c>
    </row>
    <row r="11" spans="1:5" s="44" customFormat="1" hidden="1" x14ac:dyDescent="0.25">
      <c r="A11" s="45" t="s">
        <v>4</v>
      </c>
      <c r="B11" s="46" t="str">
        <f>IF(B6&lt;&gt;"-",B14-B8,"-")</f>
        <v>-</v>
      </c>
    </row>
    <row r="12" spans="1:5" s="44" customFormat="1" hidden="1" x14ac:dyDescent="0.25"/>
    <row r="13" spans="1:5" ht="13" x14ac:dyDescent="0.3">
      <c r="A13" s="4" t="s">
        <v>156</v>
      </c>
    </row>
    <row r="14" spans="1:5" x14ac:dyDescent="0.25">
      <c r="A14" s="11" t="s">
        <v>12</v>
      </c>
      <c r="B14" s="13" t="str">
        <f>IF(B6&lt;&gt;"-",B10*B8,"Select County")</f>
        <v>Select County</v>
      </c>
    </row>
    <row r="16" spans="1:5" ht="13" hidden="1" x14ac:dyDescent="0.3">
      <c r="A16" s="15" t="s">
        <v>9</v>
      </c>
      <c r="B16" s="14">
        <v>0.01</v>
      </c>
    </row>
    <row r="17" spans="1:2" hidden="1" x14ac:dyDescent="0.25">
      <c r="A17" s="11" t="s">
        <v>10</v>
      </c>
      <c r="B17" s="12" t="str">
        <f>IF(B6&lt;&gt;"-",B14*B16,"-")</f>
        <v>-</v>
      </c>
    </row>
    <row r="18" spans="1:2" hidden="1" x14ac:dyDescent="0.25"/>
    <row r="19" spans="1:2" ht="13" hidden="1" x14ac:dyDescent="0.3">
      <c r="A19" s="4" t="s">
        <v>16</v>
      </c>
    </row>
    <row r="20" spans="1:2" hidden="1" x14ac:dyDescent="0.25">
      <c r="A20" s="11" t="s">
        <v>11</v>
      </c>
      <c r="B20" s="13" t="str">
        <f>IF(B6&lt;&gt;"-",B14+B17,"-")</f>
        <v>-</v>
      </c>
    </row>
    <row r="21" spans="1:2" hidden="1" x14ac:dyDescent="0.25"/>
    <row r="22" spans="1:2" ht="13" hidden="1" x14ac:dyDescent="0.3">
      <c r="A22" s="15" t="s">
        <v>14</v>
      </c>
      <c r="B22" s="14">
        <v>0.05</v>
      </c>
    </row>
    <row r="23" spans="1:2" hidden="1" x14ac:dyDescent="0.25">
      <c r="A23" s="11" t="s">
        <v>10</v>
      </c>
      <c r="B23" s="12" t="str">
        <f>IF(B6&lt;&gt;"-",B20*B22,"-")</f>
        <v>-</v>
      </c>
    </row>
    <row r="24" spans="1:2" hidden="1" x14ac:dyDescent="0.25"/>
    <row r="25" spans="1:2" ht="13" hidden="1" x14ac:dyDescent="0.3">
      <c r="A25" s="4" t="s">
        <v>15</v>
      </c>
    </row>
    <row r="26" spans="1:2" hidden="1" x14ac:dyDescent="0.25">
      <c r="A26" s="11" t="s">
        <v>11</v>
      </c>
      <c r="B26" s="13" t="str">
        <f>IF(B6&lt;&gt;"-",B20+B23,"-")</f>
        <v>-</v>
      </c>
    </row>
    <row r="27" spans="1:2" hidden="1" x14ac:dyDescent="0.25"/>
    <row r="28" spans="1:2" ht="13" hidden="1" x14ac:dyDescent="0.3">
      <c r="A28" s="15" t="s">
        <v>22</v>
      </c>
      <c r="B28" s="14">
        <v>0.01</v>
      </c>
    </row>
    <row r="29" spans="1:2" hidden="1" x14ac:dyDescent="0.25">
      <c r="A29" s="11" t="s">
        <v>10</v>
      </c>
      <c r="B29" s="12" t="str">
        <f>IF(B6&lt;&gt;"-",B26*B28,"-")</f>
        <v>-</v>
      </c>
    </row>
    <row r="30" spans="1:2" hidden="1" x14ac:dyDescent="0.25"/>
    <row r="31" spans="1:2" ht="13" hidden="1" x14ac:dyDescent="0.3">
      <c r="A31" s="4" t="s">
        <v>23</v>
      </c>
    </row>
    <row r="32" spans="1:2" hidden="1" x14ac:dyDescent="0.25">
      <c r="A32" s="11" t="s">
        <v>11</v>
      </c>
      <c r="B32" s="13" t="str">
        <f>IF((B6&lt;&gt;"-"),B26+B29,"Select County")</f>
        <v>Select County</v>
      </c>
    </row>
  </sheetData>
  <sheetProtection password="C10A" sheet="1"/>
  <phoneticPr fontId="2" type="noConversion"/>
  <dataValidations xWindow="582" yWindow="457" count="9">
    <dataValidation allowBlank="1" showInputMessage="1" showErrorMessage="1" prompt="Hourly Rate formula is equal to Hourly Rate Calculation" sqref="B8 B3"/>
    <dataValidation allowBlank="1" showInputMessage="1" showErrorMessage="1" prompt="Post COLA Total Hourly Rate formula is Original Total Hourly Rate plus Hourly Cost of Living Adjustment" sqref="B20 B26 B32"/>
    <dataValidation allowBlank="1" showInputMessage="1" showErrorMessage="1" prompt="Hourly Budget Neutrality formula is Hourly Rate times Budget Neutrality Rate" sqref="B11"/>
    <dataValidation allowBlank="1" showInputMessage="1" showErrorMessage="1" prompt="Budget Neutrality Rate" sqref="B10 B5"/>
    <dataValidation allowBlank="1" showInputMessage="1" showErrorMessage="1" prompt="Original Total Hourly Rate formula is Hourly Rate plus Hourly Budget Neutrality" sqref="B14"/>
    <dataValidation allowBlank="1" showInputMessage="1" showErrorMessage="1" prompt="4/1/2014 COLA Increase_x000a_" sqref="B16 B22 B28"/>
    <dataValidation allowBlank="1" showInputMessage="1" showErrorMessage="1" prompt="Hourly Cost of Living Adjustment formula is Original Total Hourly Rate times 4/1/2014 COLA Increase" sqref="B17 B23 B29"/>
    <dataValidation allowBlank="1" showInputMessage="1" showErrorMessage="1" prompt="G&amp;A Rate Rate Calculation formula is Total Unit Rate minus the sum of (Staffing per Unit Rate plus Program Support Rate plus Employee Related Expense Rate plus Client Programming and Supports Rate plus Program Facility Rate)" sqref="D5"/>
    <dataValidation allowBlank="1" showInputMessage="1" showErrorMessage="1" prompt="Unit Regional Variance formula is Unit Rate multiplied by the appropriate Regional Variance Factor" sqref="B6"/>
  </dataValidations>
  <pageMargins left="0.75" right="0.75" top="1.37" bottom="1" header="0.5" footer="0.5"/>
  <pageSetup scale="83" orientation="portrait" r:id="rId1"/>
  <headerFooter alignWithMargins="0">
    <oddHeader>&amp;C&amp;G</oddHeader>
    <oddFooter>&amp;LDWRS Draft framework for Housing Access Coordinator - &amp;A&amp;R&amp;P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D20"/>
  <sheetViews>
    <sheetView workbookViewId="0">
      <selection activeCell="A5" sqref="A5:IV17"/>
    </sheetView>
  </sheetViews>
  <sheetFormatPr defaultRowHeight="12.5" x14ac:dyDescent="0.25"/>
  <cols>
    <col min="2" max="2" width="59.26953125" customWidth="1"/>
  </cols>
  <sheetData>
    <row r="4" spans="1:4" x14ac:dyDescent="0.25">
      <c r="A4" s="47"/>
      <c r="B4" s="47"/>
      <c r="C4" s="47"/>
      <c r="D4" s="47"/>
    </row>
    <row r="5" spans="1:4" s="47" customFormat="1" hidden="1" x14ac:dyDescent="0.25">
      <c r="A5" s="47" t="s">
        <v>5</v>
      </c>
      <c r="B5" s="47" t="s">
        <v>6</v>
      </c>
    </row>
    <row r="6" spans="1:4" s="47" customFormat="1" hidden="1" x14ac:dyDescent="0.25">
      <c r="A6" s="48">
        <v>41640</v>
      </c>
      <c r="B6" s="47" t="s">
        <v>7</v>
      </c>
      <c r="C6" s="47" t="s">
        <v>19</v>
      </c>
    </row>
    <row r="7" spans="1:4" s="47" customFormat="1" hidden="1" x14ac:dyDescent="0.25">
      <c r="A7" s="48">
        <v>41709</v>
      </c>
      <c r="B7" s="47" t="s">
        <v>8</v>
      </c>
      <c r="C7" s="47" t="s">
        <v>20</v>
      </c>
    </row>
    <row r="8" spans="1:4" s="47" customFormat="1" hidden="1" x14ac:dyDescent="0.25">
      <c r="A8" s="48">
        <v>41808</v>
      </c>
      <c r="B8" s="47" t="s">
        <v>13</v>
      </c>
      <c r="C8" s="47" t="s">
        <v>21</v>
      </c>
    </row>
    <row r="9" spans="1:4" s="47" customFormat="1" hidden="1" x14ac:dyDescent="0.25">
      <c r="A9" s="48">
        <v>42164</v>
      </c>
      <c r="B9" s="49" t="s">
        <v>17</v>
      </c>
      <c r="C9" s="47" t="s">
        <v>18</v>
      </c>
    </row>
    <row r="10" spans="1:4" s="47" customFormat="1" hidden="1" x14ac:dyDescent="0.25">
      <c r="A10" s="48">
        <v>42752</v>
      </c>
      <c r="B10" s="49" t="s">
        <v>139</v>
      </c>
      <c r="C10" s="47" t="s">
        <v>140</v>
      </c>
    </row>
    <row r="11" spans="1:4" s="47" customFormat="1" hidden="1" x14ac:dyDescent="0.25">
      <c r="A11" s="48">
        <v>42752</v>
      </c>
      <c r="B11" s="47" t="s">
        <v>142</v>
      </c>
      <c r="C11" s="47" t="s">
        <v>141</v>
      </c>
    </row>
    <row r="12" spans="1:4" s="47" customFormat="1" hidden="1" x14ac:dyDescent="0.25">
      <c r="A12" s="48">
        <v>43282</v>
      </c>
      <c r="B12" s="47" t="s">
        <v>154</v>
      </c>
      <c r="C12" s="47" t="s">
        <v>155</v>
      </c>
    </row>
    <row r="13" spans="1:4" s="47" customFormat="1" hidden="1" x14ac:dyDescent="0.25">
      <c r="A13" s="48">
        <v>43466</v>
      </c>
      <c r="B13" s="47" t="s">
        <v>157</v>
      </c>
      <c r="C13" s="47" t="s">
        <v>158</v>
      </c>
    </row>
    <row r="14" spans="1:4" s="47" customFormat="1" hidden="1" x14ac:dyDescent="0.25">
      <c r="A14" s="48">
        <v>43831</v>
      </c>
      <c r="B14" s="50" t="s">
        <v>160</v>
      </c>
      <c r="C14" s="50" t="s">
        <v>159</v>
      </c>
    </row>
    <row r="15" spans="1:4" s="47" customFormat="1" hidden="1" x14ac:dyDescent="0.25">
      <c r="B15" s="47" t="s">
        <v>157</v>
      </c>
      <c r="C15" s="47" t="s">
        <v>161</v>
      </c>
    </row>
    <row r="16" spans="1:4" s="47" customFormat="1" hidden="1" x14ac:dyDescent="0.25">
      <c r="A16" s="48">
        <v>44197</v>
      </c>
      <c r="B16" s="47" t="s">
        <v>157</v>
      </c>
      <c r="C16" s="50" t="s">
        <v>162</v>
      </c>
    </row>
    <row r="17" spans="1:3" s="47" customFormat="1" hidden="1" x14ac:dyDescent="0.25">
      <c r="A17" s="48">
        <v>44378</v>
      </c>
      <c r="B17" s="47" t="s">
        <v>157</v>
      </c>
      <c r="C17" s="50" t="s">
        <v>163</v>
      </c>
    </row>
    <row r="18" spans="1:3" s="47" customFormat="1" x14ac:dyDescent="0.25"/>
    <row r="19" spans="1:3" s="47" customFormat="1" x14ac:dyDescent="0.25"/>
    <row r="20" spans="1:3" s="47" customFormat="1" x14ac:dyDescent="0.25"/>
  </sheetData>
  <sheetProtection password="C10A" sheet="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ategory_x002d_Req xmlns="39dc04e4-1dc7-4207-b25c-d7db9724c689">MnSP R20.12</Category_x002d_Req>
    <Sub_x0020_category_x002d_req_x003a_ xmlns="39dc04e4-1dc7-4207-b25c-d7db9724c689"/>
  </documentManagement>
</p:properties>
</file>

<file path=customXml/item4.xml><?xml version="1.0" encoding="utf-8"?>
<LongProperties xmlns="http://schemas.microsoft.com/office/2006/metadata/longProperties"/>
</file>

<file path=customXml/item5.xml><?xml version="1.0" encoding="utf-8"?>
<ct:contentTypeSchema xmlns:ct="http://schemas.microsoft.com/office/2006/metadata/contentType" xmlns:ma="http://schemas.microsoft.com/office/2006/metadata/properties/metaAttributes" ct:_="" ma:_="" ma:contentTypeName="Document" ma:contentTypeID="0x010100162A03CF163030488AA007497FCFE82D" ma:contentTypeVersion="3" ma:contentTypeDescription="Create a new document." ma:contentTypeScope="" ma:versionID="a131eb5554034eb0f8e4c1a2c27b31e0">
  <xsd:schema xmlns:xsd="http://www.w3.org/2001/XMLSchema" xmlns:xs="http://www.w3.org/2001/XMLSchema" xmlns:p="http://schemas.microsoft.com/office/2006/metadata/properties" xmlns:ns2="39dc04e4-1dc7-4207-b25c-d7db9724c689" xmlns:ns3="0cdeeaad-74a8-4021-893f-c7b31297a14c" targetNamespace="http://schemas.microsoft.com/office/2006/metadata/properties" ma:root="true" ma:fieldsID="e77ff2531b9084c9d9e253584ad3c506" ns2:_="" ns3:_="">
    <xsd:import namespace="39dc04e4-1dc7-4207-b25c-d7db9724c689"/>
    <xsd:import namespace="0cdeeaad-74a8-4021-893f-c7b31297a14c"/>
    <xsd:element name="properties">
      <xsd:complexType>
        <xsd:sequence>
          <xsd:element name="documentManagement">
            <xsd:complexType>
              <xsd:all>
                <xsd:element ref="ns2:Category_x002d_Req"/>
                <xsd:element ref="ns2:Sub_x0020_category_x002d_req_x003a_" minOccurs="0"/>
                <xsd:element ref="ns3:SharedWithUser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dc04e4-1dc7-4207-b25c-d7db9724c689" elementFormDefault="qualified">
    <xsd:import namespace="http://schemas.microsoft.com/office/2006/documentManagement/types"/>
    <xsd:import namespace="http://schemas.microsoft.com/office/infopath/2007/PartnerControls"/>
    <xsd:element name="Category_x002d_Req" ma:index="8" ma:displayName="Category-Req" ma:description="Enter the category for your document" ma:format="Dropdown" ma:internalName="Category_x002d_Req">
      <xsd:simpleType>
        <xsd:restriction base="dms:Choice">
          <xsd:enumeration value="No Category"/>
          <xsd:enumeration value="MnCHOICES and RMS R14.3"/>
          <xsd:enumeration value="MnCHOICES and RMS R14.4"/>
          <xsd:enumeration value="MnCHOICES and RMS R15.1"/>
          <xsd:enumeration value="MnCHOICES and RMS R15.2"/>
          <xsd:enumeration value="MnCHOICES and RMS R15.3"/>
          <xsd:enumeration value="MnCHOICES and RMS R15.4"/>
          <xsd:enumeration value="MnCHOICES and RMS R16.1"/>
          <xsd:enumeration value="MnCHOICES and RMS R16.2"/>
          <xsd:enumeration value="MnCHOICES and RMS R16.3"/>
          <xsd:enumeration value="MnCHOICES and RMS R16.4"/>
          <xsd:enumeration value="MnCHOICES and RMS R17.1"/>
          <xsd:enumeration value="MnCHOICES and RMS R17.2"/>
          <xsd:enumeration value="MnCHOICES and RMS R17.3"/>
          <xsd:enumeration value="MnCHOICES and RMS R17.4"/>
          <xsd:enumeration value="MnCHOICES and RMS R18.1"/>
          <xsd:enumeration value="MnCHOICES and RMS R18.2"/>
          <xsd:enumeration value="MnCHOICES and RMS R18.3"/>
          <xsd:enumeration value="MnCHOICES and RMS R18.4"/>
          <xsd:enumeration value="MnCHOICES and RMS R18.5"/>
          <xsd:enumeration value="MnCHOICES and RMS R18.6"/>
          <xsd:enumeration value="MnCHOICES and RMS R18.7"/>
          <xsd:enumeration value="MnCHOICES and RMS R19.1"/>
          <xsd:enumeration value="MnCHOICES and RMS R19.2"/>
          <xsd:enumeration value="MnCHOICES and RMS R19.3"/>
          <xsd:enumeration value="MnCHOICES and RMS R19.4"/>
          <xsd:enumeration value="MnCHOICES and RMS R20.1"/>
          <xsd:enumeration value="MnCHOICES and RMS R20.2"/>
          <xsd:enumeration value="MnCHOICES and RMS R20.3"/>
          <xsd:enumeration value="MnCHOICES and RMS R20.4"/>
          <xsd:enumeration value="MnCHOICES and RMS R20.5"/>
          <xsd:enumeration value="MnCHOICES and RMS R20.6"/>
          <xsd:enumeration value="MnCHOICES and RMS R20.7"/>
          <xsd:enumeration value="MnCHOICES and RMS R20.8"/>
          <xsd:enumeration value="MnCHOICES and RMS R20.9"/>
          <xsd:enumeration value="MnCHOICES and RMS R20.10"/>
          <xsd:enumeration value="MnCHOICES and RMS R20.11"/>
          <xsd:enumeration value="MnCHOICES and RMS R20.12"/>
          <xsd:enumeration value="MnCHOICES and RMS R20.12.1"/>
          <xsd:enumeration value="MnCHOICES and RMS R20.13"/>
          <xsd:enumeration value="MnCHOICES and RMS R20.14"/>
          <xsd:enumeration value="MnCHOICES and RMS R21.1"/>
          <xsd:enumeration value="MnCHOICES and RMS R21.2"/>
          <xsd:enumeration value="MnCHOICES and RMS R21.3"/>
          <xsd:enumeration value="MnCHOICES and RMS R21.4"/>
          <xsd:enumeration value="MnSP R14.3"/>
          <xsd:enumeration value="MnSP R14.4"/>
          <xsd:enumeration value="MnSP R15.1"/>
          <xsd:enumeration value="MnSP R15.2"/>
          <xsd:enumeration value="MnSP R15.3"/>
          <xsd:enumeration value="MnSP R15.4"/>
          <xsd:enumeration value="MnSP R16.1"/>
          <xsd:enumeration value="MnSP R16.2"/>
          <xsd:enumeration value="MnSP R16.3"/>
          <xsd:enumeration value="MnSP R16.4"/>
          <xsd:enumeration value="MnSP R17.1"/>
          <xsd:enumeration value="MnSP R17.2"/>
          <xsd:enumeration value="MnSP R17.3"/>
          <xsd:enumeration value="MnSP R17.4"/>
          <xsd:enumeration value="MnSP R18.1"/>
          <xsd:enumeration value="MnSP R18.2"/>
          <xsd:enumeration value="MnSP R18.3"/>
          <xsd:enumeration value="MnSP R18.4"/>
          <xsd:enumeration value="MnSP R18.5"/>
          <xsd:enumeration value="MnSP R18.6"/>
          <xsd:enumeration value="MnSP R18.7"/>
          <xsd:enumeration value="MnSP R19.1"/>
          <xsd:enumeration value="MnSP R19.2"/>
          <xsd:enumeration value="MnSP R19.3"/>
          <xsd:enumeration value="MnSP R19.4"/>
          <xsd:enumeration value="MnSP R20.1"/>
          <xsd:enumeration value="MnSP R20.2"/>
          <xsd:enumeration value="MnSP R20.3"/>
          <xsd:enumeration value="MnSP R20.4"/>
          <xsd:enumeration value="MnSP R20.6"/>
          <xsd:enumeration value="MnSP R20.8"/>
          <xsd:enumeration value="MnSP R21.1"/>
          <xsd:enumeration value="MnSP R21.2"/>
          <xsd:enumeration value="MnSP R21.3"/>
          <xsd:enumeration value="MnSP R21.4"/>
          <xsd:enumeration value="MnSP R18.3"/>
          <xsd:enumeration value="MnSP R18.4"/>
          <xsd:enumeration value="MnSP R18.7"/>
          <xsd:enumeration value="MnSP R18.8"/>
          <xsd:enumeration value="MnSP R19.4"/>
          <xsd:enumeration value="MnSP R20.1"/>
          <xsd:enumeration value="MnSP R20.2"/>
          <xsd:enumeration value="MnSP R20.3"/>
          <xsd:enumeration value="MnSP R20.4"/>
          <xsd:enumeration value="MnSP R20.6"/>
          <xsd:enumeration value="MnSP R20.8"/>
          <xsd:enumeration value="MnSP R20.10"/>
          <xsd:enumeration value="MnSP R20.12"/>
          <xsd:enumeration value="MnSP R21.1"/>
          <xsd:enumeration value="MnSP R21.2"/>
          <xsd:enumeration value="MnSP R21.3"/>
          <xsd:enumeration value="MnSP R21.4"/>
        </xsd:restriction>
      </xsd:simpleType>
    </xsd:element>
    <xsd:element name="Sub_x0020_category_x002d_req_x003a_" ma:index="9" nillable="true" ma:displayName="Sub category-req:" ma:description="Enter the subcategory for the document" ma:format="Dropdown" ma:internalName="Sub_x0020_category_x002d_req_x003a_">
      <xsd:simpleType>
        <xsd:restriction base="dms:Choice">
          <xsd:enumeration value="MnCHOICES and RMS"/>
          <xsd:enumeration value="MnSPA"/>
          <xsd:enumeration value="Data"/>
          <xsd:enumeration value="Frameworks"/>
          <xsd:enumeration value="Supporting Documentation"/>
          <xsd:enumeration value="Wireframes"/>
        </xsd:restriction>
      </xsd:simpleType>
    </xsd:element>
  </xsd:schema>
  <xsd:schema xmlns:xsd="http://www.w3.org/2001/XMLSchema" xmlns:xs="http://www.w3.org/2001/XMLSchema" xmlns:dms="http://schemas.microsoft.com/office/2006/documentManagement/types" xmlns:pc="http://schemas.microsoft.com/office/infopath/2007/PartnerControls" targetNamespace="0cdeeaad-74a8-4021-893f-c7b31297a14c"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2B6E64-FA5C-42BA-B40C-3B9B57B491B7}">
  <ds:schemaRefs>
    <ds:schemaRef ds:uri="http://schemas.microsoft.com/sharepoint/events"/>
  </ds:schemaRefs>
</ds:datastoreItem>
</file>

<file path=customXml/itemProps2.xml><?xml version="1.0" encoding="utf-8"?>
<ds:datastoreItem xmlns:ds="http://schemas.openxmlformats.org/officeDocument/2006/customXml" ds:itemID="{FE06B384-DB09-4FB9-A971-763BCABB8232}">
  <ds:schemaRefs>
    <ds:schemaRef ds:uri="http://schemas.microsoft.com/sharepoint/v3/contenttype/forms"/>
  </ds:schemaRefs>
</ds:datastoreItem>
</file>

<file path=customXml/itemProps3.xml><?xml version="1.0" encoding="utf-8"?>
<ds:datastoreItem xmlns:ds="http://schemas.openxmlformats.org/officeDocument/2006/customXml" ds:itemID="{B515EF13-3FB3-41DA-83C7-84873D37D221}">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terms/"/>
    <ds:schemaRef ds:uri="0cdeeaad-74a8-4021-893f-c7b31297a14c"/>
    <ds:schemaRef ds:uri="39dc04e4-1dc7-4207-b25c-d7db9724c689"/>
    <ds:schemaRef ds:uri="http://www.w3.org/XML/1998/namespace"/>
    <ds:schemaRef ds:uri="http://purl.org/dc/dcmitype/"/>
  </ds:schemaRefs>
</ds:datastoreItem>
</file>

<file path=customXml/itemProps4.xml><?xml version="1.0" encoding="utf-8"?>
<ds:datastoreItem xmlns:ds="http://schemas.openxmlformats.org/officeDocument/2006/customXml" ds:itemID="{45497A6C-396B-422E-8511-0DB8492DA97C}">
  <ds:schemaRefs>
    <ds:schemaRef ds:uri="http://schemas.microsoft.com/office/2006/metadata/longProperties"/>
  </ds:schemaRefs>
</ds:datastoreItem>
</file>

<file path=customXml/itemProps5.xml><?xml version="1.0" encoding="utf-8"?>
<ds:datastoreItem xmlns:ds="http://schemas.openxmlformats.org/officeDocument/2006/customXml" ds:itemID="{EE192100-AD12-43D0-904B-65B7C363DC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dc04e4-1dc7-4207-b25c-d7db9724c689"/>
    <ds:schemaRef ds:uri="0cdeeaad-74a8-4021-893f-c7b31297a1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Direct Staffing</vt:lpstr>
      <vt:lpstr>Regional Variance Factor</vt:lpstr>
      <vt:lpstr>Adult Bath Framework</vt:lpstr>
      <vt:lpstr>Version</vt:lpstr>
      <vt:lpstr>Budget_Neutrality</vt:lpstr>
      <vt:lpstr>DirectStaff</vt:lpstr>
      <vt:lpstr>'Direct Staffing'!Print_Area</vt:lpstr>
    </vt:vector>
  </TitlesOfParts>
  <Company>State of Minnesota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Adult Day Bath v12</dc:title>
  <dc:creator>pwmfb67</dc:creator>
  <cp:lastModifiedBy>Lawson, Angie</cp:lastModifiedBy>
  <cp:lastPrinted>2013-02-20T16:09:47Z</cp:lastPrinted>
  <dcterms:created xsi:type="dcterms:W3CDTF">2009-10-20T14:58:44Z</dcterms:created>
  <dcterms:modified xsi:type="dcterms:W3CDTF">2021-12-15T18:19:49Z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0x010100935FC8AEF72AFC41954D40CA3E68AD3E</vt:lpwstr>
  </property>
  <property fmtid="{D5CDD505-2E9C-101B-9397-08002B2CF9AE}" pid="4" name="ServiceType">
    <vt:lpwstr>2013 Frameworks</vt:lpwstr>
  </property>
  <property fmtid="{D5CDD505-2E9C-101B-9397-08002B2CF9AE}" pid="5" name="Cat:">
    <vt:lpwstr>2014 Version 2 -4/1 COLA Updates</vt:lpwstr>
  </property>
  <property fmtid="{D5CDD505-2E9C-101B-9397-08002B2CF9AE}" pid="6" name="_dlc_DocId">
    <vt:lpwstr>S2EJPDAADAY4-1521811817-556</vt:lpwstr>
  </property>
  <property fmtid="{D5CDD505-2E9C-101B-9397-08002B2CF9AE}" pid="7" name="_dlc_DocIdItemGuid">
    <vt:lpwstr>b7500fab-1787-4223-a828-0bef66eae916</vt:lpwstr>
  </property>
  <property fmtid="{D5CDD505-2E9C-101B-9397-08002B2CF9AE}" pid="8" name="_dlc_DocIdUrl">
    <vt:lpwstr>https://workplace/cc/MnSPA/_layouts/15/DocIdRedir.aspx?ID=S2EJPDAADAY4-1521811817-556, S2EJPDAADAY4-1521811817-556</vt:lpwstr>
  </property>
</Properties>
</file>