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13_ncr:1_{D7B45658-426F-4ED7-8C5F-643C216C4C97}" xr6:coauthVersionLast="47" xr6:coauthVersionMax="47" xr10:uidLastSave="{00000000-0000-0000-0000-000000000000}"/>
  <bookViews>
    <workbookView xWindow="-110" yWindow="-110" windowWidth="19420" windowHeight="10420" tabRatio="757" xr2:uid="{00000000-000D-0000-FFFF-FFFF00000000}"/>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E_BSS_set-indc" sheetId="11" r:id="rId10"/>
    <sheet name="Glossary" sheetId="12" r:id="rId11"/>
    <sheet name="Crosswalk" sheetId="14" r:id="rId12"/>
    <sheet name="Set values" sheetId="13" state="hidden" r:id="rId13"/>
  </sheets>
  <externalReferences>
    <externalReference r:id="rId14"/>
  </externalReferences>
  <definedNames>
    <definedName name="_xlnm._FilterDatabase" localSheetId="11" hidden="1">Crosswalk!$A$6:$L$153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8" l="1"/>
  <c r="E3" i="11"/>
  <c r="F3" i="11"/>
  <c r="G3" i="11"/>
  <c r="H3" i="11"/>
  <c r="H2" i="9"/>
  <c r="I2" i="9"/>
  <c r="J2" i="9"/>
  <c r="K2" i="9"/>
  <c r="L2" i="9"/>
  <c r="M2" i="9"/>
  <c r="D2" i="8"/>
  <c r="E2" i="8"/>
  <c r="F2" i="8"/>
  <c r="G2" i="8"/>
  <c r="H2" i="8"/>
  <c r="I2" i="8"/>
  <c r="D5" i="8"/>
  <c r="E5" i="8"/>
  <c r="F5" i="8"/>
  <c r="G5" i="8"/>
  <c r="H5" i="8"/>
  <c r="I5" i="8"/>
  <c r="D6" i="8"/>
  <c r="E6" i="8"/>
  <c r="F6" i="8"/>
  <c r="G6" i="8"/>
  <c r="H6" i="8"/>
  <c r="I6" i="8"/>
  <c r="A5" i="7"/>
  <c r="A6" i="7"/>
  <c r="A7" i="7"/>
  <c r="A8" i="7"/>
  <c r="A9" i="7"/>
  <c r="A10" i="7"/>
  <c r="A11" i="7"/>
  <c r="A12" i="7"/>
  <c r="A13" i="7"/>
  <c r="A14" i="7"/>
  <c r="D2" i="6"/>
  <c r="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tc={31E437DE-0511-4F3A-8C6B-9306494CF3E4}</author>
  </authors>
  <commentList>
    <comment ref="AM3"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Belongs to D1.VI.1</t>
      </text>
    </comment>
  </commentList>
</comments>
</file>

<file path=xl/sharedStrings.xml><?xml version="1.0" encoding="utf-8"?>
<sst xmlns="http://schemas.openxmlformats.org/spreadsheetml/2006/main" count="1991" uniqueCount="987">
  <si>
    <r>
      <t xml:space="preserve">Enter information into tabs A-E, and only input values in </t>
    </r>
    <r>
      <rPr>
        <sz val="11"/>
        <color rgb="FFBA9F62"/>
        <rFont val="Arial"/>
        <family val="2"/>
      </rPr>
      <t xml:space="preserve">BEIGE CELLS </t>
    </r>
    <r>
      <rPr>
        <sz val="11"/>
        <rFont val="Arial"/>
        <family val="2"/>
      </rPr>
      <t>(white cells wi</t>
    </r>
    <r>
      <rPr>
        <sz val="11"/>
        <color theme="1"/>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</si>
  <si>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</si>
  <si>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</si>
  <si>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</si>
  <si>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</si>
  <si>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</si>
  <si>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</si>
  <si>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</si>
  <si>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</si>
  <si>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</si>
  <si>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</si>
  <si>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</si>
  <si>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</si>
  <si>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</si>
  <si>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</si>
  <si>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</si>
  <si>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</si>
  <si>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</si>
  <si>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</si>
  <si>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</si>
  <si>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</si>
  <si>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</si>
  <si>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</si>
  <si>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BSS entity 4</t>
  </si>
  <si>
    <t>BSS entity 3</t>
  </si>
  <si>
    <t>BSS entity 2</t>
  </si>
  <si>
    <t>BSS entity 1</t>
  </si>
  <si>
    <t>Plan 6</t>
  </si>
  <si>
    <t>Plan 5</t>
  </si>
  <si>
    <t>Plan 4</t>
  </si>
  <si>
    <t>Plan 3</t>
  </si>
  <si>
    <t>Plan 2</t>
  </si>
  <si>
    <t>Enter the name of each plan that participates in the program for which the state is reporting data. If the program contracts with fewer than 35 plans, leave unused fields blank.</t>
  </si>
  <si>
    <t>Plan 1</t>
  </si>
  <si>
    <t xml:space="preserve">Enter the name of the program for which the state is reporting data in the MCPAR. For purposes of the MCPAR, a program is defined by a contract between the state and a managed care plan (or group of plans), which articulates a standard set of benefits, eligibility criteria, reporting requirements, and has a set of rate cells specific to that program. </t>
  </si>
  <si>
    <t xml:space="preserve">Program name </t>
  </si>
  <si>
    <t>Enter the end date of the reporting period represented in this document.</t>
  </si>
  <si>
    <t>Reporting period end date</t>
  </si>
  <si>
    <t>Enter the start date of the reporting period represented in this document.</t>
  </si>
  <si>
    <t>Reporting period start date</t>
  </si>
  <si>
    <t>Enter the date on which this document is being submitted to CMS.</t>
  </si>
  <si>
    <t>Date of report submission</t>
  </si>
  <si>
    <t>Enter the email address of the individual filling out this document.</t>
  </si>
  <si>
    <t>Contact email address</t>
  </si>
  <si>
    <t>Enter the name and email address of the person or position to contact with questions regarding information reported in the MCPAR. States that do not wish to list a specific individual on the report are encouraged to use a department or program-wide email address that will allow anyone with questions to quickly reach someone who can provide answers.</t>
  </si>
  <si>
    <t>Contact name</t>
  </si>
  <si>
    <t>Enter the name of state submitting the report.</t>
  </si>
  <si>
    <t>State name </t>
  </si>
  <si>
    <t>Response</t>
  </si>
  <si>
    <t>Data format</t>
  </si>
  <si>
    <t>Instructions and definition</t>
  </si>
  <si>
    <t>Item or entity</t>
  </si>
  <si>
    <t>A. Cover sheet and identifying information</t>
  </si>
  <si>
    <t>Changes in provider circumstances: Part 3</t>
  </si>
  <si>
    <t>B.X.7.c</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</si>
  <si>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</si>
  <si>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</si>
  <si>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</si>
  <si>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</si>
  <si>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</si>
  <si>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</si>
  <si>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</si>
  <si>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</si>
  <si>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</si>
  <si>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</si>
  <si>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</si>
  <si>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</si>
  <si>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</si>
  <si>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</si>
  <si>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</si>
  <si>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</si>
  <si>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</si>
  <si>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</si>
  <si>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</si>
  <si>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</si>
  <si>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</si>
  <si>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</si>
  <si>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</si>
  <si>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</si>
  <si>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</si>
  <si>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</si>
  <si>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Set values (select multiple) or use free text for "other" response</t>
  </si>
  <si>
    <t>Data validation entity</t>
  </si>
  <si>
    <t>B.III.1</t>
  </si>
  <si>
    <t>Topic III. Encounter Data Reporting</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</si>
  <si>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</si>
  <si>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</si>
  <si>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</si>
  <si>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</si>
  <si>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</si>
  <si>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</si>
  <si>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</si>
  <si>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</si>
  <si>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</si>
  <si>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</si>
  <si>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</si>
  <si>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</si>
  <si>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</si>
  <si>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</si>
  <si>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</si>
  <si>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</si>
  <si>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</si>
  <si>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</si>
  <si>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</si>
  <si>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</si>
  <si>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</si>
  <si>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</si>
  <si>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</si>
  <si>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</si>
  <si>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</si>
  <si>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</si>
  <si>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</si>
  <si>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</si>
  <si>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</si>
  <si>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</si>
  <si>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</si>
  <si>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</si>
  <si>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</si>
  <si>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</si>
  <si>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</si>
  <si>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</si>
  <si>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</si>
  <si>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</si>
  <si>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</si>
  <si>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</si>
  <si>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</si>
  <si>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</si>
  <si>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</si>
  <si>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</si>
  <si>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</si>
  <si>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</si>
  <si>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</si>
  <si>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</si>
  <si>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</si>
  <si>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</si>
  <si>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</si>
  <si>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r>
      <t>Changes to enrollment or benefits</t>
    </r>
    <r>
      <rPr>
        <sz val="11"/>
        <color theme="1"/>
        <rFont val="Times New Roman"/>
        <family val="1"/>
      </rPr>
      <t> </t>
    </r>
  </si>
  <si>
    <t>C1.I.6</t>
  </si>
  <si>
    <t>Program enrollment</t>
  </si>
  <si>
    <t>C1.I.5</t>
  </si>
  <si>
    <t>Variation in special benefits</t>
  </si>
  <si>
    <t>C1.I.4.b</t>
  </si>
  <si>
    <t>Select the type of MCPs that contract with the state to provide the services covered under the program. Select one of the allowed values.</t>
  </si>
  <si>
    <t>Program type</t>
  </si>
  <si>
    <t>C1.I.3</t>
  </si>
  <si>
    <t xml:space="preserve">Enter the hyperlink to the model contract or landing page for executed contracts for the program being reported in the MCPAR.  </t>
  </si>
  <si>
    <t>Contract URL</t>
  </si>
  <si>
    <t>C1.I.2</t>
  </si>
  <si>
    <t>Enter the title and date of the contract between the state and plans participating in the managed care program.</t>
  </si>
  <si>
    <t>Program contract</t>
  </si>
  <si>
    <t>C1.I.1</t>
  </si>
  <si>
    <t>C1.  Program-level, set indicators</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</si>
  <si>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</si>
  <si>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</si>
  <si>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</si>
  <si>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</si>
  <si>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</si>
  <si>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</si>
  <si>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</si>
  <si>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</si>
  <si>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</si>
  <si>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</si>
  <si>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</si>
  <si>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</si>
  <si>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</si>
  <si>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</si>
  <si>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</si>
  <si>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</si>
  <si>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</si>
  <si>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</si>
  <si>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</si>
  <si>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</si>
  <si>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</si>
  <si>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</si>
  <si>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</si>
  <si>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</si>
  <si>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</si>
  <si>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</si>
  <si>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</si>
  <si>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</si>
  <si>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</si>
  <si>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</si>
  <si>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</si>
  <si>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</si>
  <si>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</si>
  <si>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</si>
  <si>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</si>
  <si>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</si>
  <si>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</si>
  <si>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</si>
  <si>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</si>
  <si>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</si>
  <si>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</si>
  <si>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</si>
  <si>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</si>
  <si>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</si>
  <si>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</si>
  <si>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</si>
  <si>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</si>
  <si>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</si>
  <si>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</si>
  <si>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</si>
  <si>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</si>
  <si>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</si>
  <si>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</si>
  <si>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</si>
  <si>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</si>
  <si>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</si>
  <si>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</si>
  <si>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</si>
  <si>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</si>
  <si>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</si>
  <si>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</si>
  <si>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</si>
  <si>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</si>
  <si>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</si>
  <si>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</si>
  <si>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</si>
  <si>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r>
      <t>Number of grievances resolved by plan during the reporting period related to the following reasons:</t>
    </r>
    <r>
      <rPr>
        <i/>
        <sz val="11"/>
        <rFont val="Arial"/>
        <family val="2"/>
      </rPr>
      <t xml:space="preserve"> 
(A single grievance may be related to multiple reasons and may therefore be counted in multiple categories below.)</t>
    </r>
  </si>
  <si>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</si>
  <si>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</si>
  <si>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</si>
  <si>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</si>
  <si>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</si>
  <si>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</si>
  <si>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</si>
  <si>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</si>
  <si>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</si>
  <si>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</si>
  <si>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</si>
  <si>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</si>
  <si>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</si>
  <si>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</si>
  <si>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</si>
  <si>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</si>
  <si>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</si>
  <si>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</si>
  <si>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</si>
  <si>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</si>
  <si>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r>
      <t>Number of grievances resolved by plan during the reporting period related to the following services:</t>
    </r>
    <r>
      <rPr>
        <i/>
        <sz val="11"/>
        <rFont val="Arial"/>
        <family val="2"/>
      </rPr>
      <t xml:space="preserve"> 
(A single grievance may be related to multiple service types and may therefore be counted in multiple categories below.)</t>
    </r>
  </si>
  <si>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</si>
  <si>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</si>
  <si>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</si>
  <si>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</si>
  <si>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</si>
  <si>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</si>
  <si>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</si>
  <si>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</si>
  <si>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</si>
  <si>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</si>
  <si>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</si>
  <si>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</si>
  <si>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</si>
  <si>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</si>
  <si>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</si>
  <si>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</si>
  <si>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</si>
  <si>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</si>
  <si>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</si>
  <si>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</si>
  <si>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</si>
  <si>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</si>
  <si>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</si>
  <si>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</si>
  <si>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</si>
  <si>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</si>
  <si>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</si>
  <si>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</si>
  <si>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</si>
  <si>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</si>
  <si>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</si>
  <si>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</si>
  <si>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</si>
  <si>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</si>
  <si>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</si>
  <si>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</si>
  <si>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</si>
  <si>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</si>
  <si>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</si>
  <si>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</si>
  <si>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</si>
  <si>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</si>
  <si>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</si>
  <si>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</si>
  <si>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</si>
  <si>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</si>
  <si>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</si>
  <si>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</si>
  <si>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</si>
  <si>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</si>
  <si>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r>
      <t>Number of appeals resolved during the reporting period related to the following services:</t>
    </r>
    <r>
      <rPr>
        <i/>
        <sz val="11"/>
        <color theme="1"/>
        <rFont val="Arial"/>
        <family val="2"/>
      </rPr>
      <t xml:space="preserve"> 
(A single appeal may be related to multiple service types and may therefore be counted in multiple categories below.)</t>
    </r>
  </si>
  <si>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</si>
  <si>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</si>
  <si>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</si>
  <si>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</si>
  <si>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</si>
  <si>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</si>
  <si>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</si>
  <si>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</si>
  <si>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</si>
  <si>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</si>
  <si>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</si>
  <si>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</si>
  <si>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</si>
  <si>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</si>
  <si>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</si>
  <si>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</si>
  <si>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</si>
  <si>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</si>
  <si>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</si>
  <si>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</si>
  <si>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</si>
  <si>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</si>
  <si>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</si>
  <si>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</si>
  <si>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</si>
  <si>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</si>
  <si>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</si>
  <si>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</si>
  <si>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</si>
  <si>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</si>
  <si>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</si>
  <si>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</si>
  <si>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</si>
  <si>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Share of encounter data submissions that were HIPAA compliant</t>
  </si>
  <si>
    <t>D1.III.2</t>
  </si>
  <si>
    <t>Share of encounter data submissions that met state’s timely submission requirements</t>
  </si>
  <si>
    <t>Topic III. Encounter Data</t>
  </si>
  <si>
    <t>Medical Loss Ratio (MLR): Aggregate value</t>
  </si>
  <si>
    <t>Topic II. Financial Performance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</si>
  <si>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</si>
  <si>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</si>
  <si>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</si>
  <si>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</si>
  <si>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</si>
  <si>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</si>
  <si>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</si>
  <si>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</si>
  <si>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</si>
  <si>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</si>
  <si>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</si>
  <si>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</si>
  <si>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</si>
  <si>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</si>
  <si>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</si>
  <si>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</si>
  <si>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</si>
  <si>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Topic VIII. Sanctions and Corrective Action Plans</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</si>
  <si>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</si>
  <si>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</si>
  <si>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</si>
  <si>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</si>
  <si>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</si>
  <si>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</si>
  <si>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</si>
  <si>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</si>
  <si>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</si>
  <si>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</si>
  <si>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</si>
  <si>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</si>
  <si>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</si>
  <si>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</si>
  <si>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</si>
  <si>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</si>
  <si>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</si>
  <si>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</si>
  <si>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</si>
  <si>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</si>
  <si>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</si>
  <si>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</si>
  <si>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</si>
  <si>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</si>
  <si>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</si>
  <si>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</si>
  <si>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</si>
  <si>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</si>
  <si>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</si>
  <si>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</si>
  <si>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</si>
  <si>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</si>
  <si>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</si>
  <si>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</si>
  <si>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</si>
  <si>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</si>
  <si>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</si>
  <si>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</si>
  <si>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</si>
  <si>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</si>
  <si>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</si>
  <si>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</si>
  <si>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</si>
  <si>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</si>
  <si>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</si>
  <si>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</si>
  <si>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</si>
  <si>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</si>
  <si>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</si>
  <si>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</si>
  <si>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</si>
  <si>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</si>
  <si>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</si>
  <si>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</si>
  <si>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</si>
  <si>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</si>
  <si>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</si>
  <si>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</si>
  <si>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</si>
  <si>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</si>
  <si>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</si>
  <si>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</si>
  <si>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</si>
  <si>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</si>
  <si>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</si>
  <si>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</si>
  <si>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</si>
  <si>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</si>
  <si>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</si>
  <si>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</si>
  <si>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</si>
  <si>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</si>
  <si>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</si>
  <si>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</si>
  <si>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</si>
  <si>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</si>
  <si>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</si>
  <si>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</si>
  <si>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</si>
  <si>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</si>
  <si>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</si>
  <si>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</si>
  <si>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</si>
  <si>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</si>
  <si>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</si>
  <si>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</si>
  <si>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</si>
  <si>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</si>
  <si>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</si>
  <si>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</si>
  <si>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</si>
  <si>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</si>
  <si>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</si>
  <si>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</si>
  <si>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</si>
  <si>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</si>
  <si>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</si>
  <si>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</si>
  <si>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</si>
  <si>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</si>
  <si>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</si>
  <si>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</si>
  <si>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</si>
  <si>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</si>
  <si>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</si>
  <si>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</si>
  <si>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</si>
  <si>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</si>
  <si>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</si>
  <si>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</si>
  <si>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</si>
  <si>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</si>
  <si>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</si>
  <si>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</si>
  <si>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</si>
  <si>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</si>
  <si>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</si>
  <si>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</si>
  <si>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</si>
  <si>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</si>
  <si>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</si>
  <si>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</si>
  <si>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</si>
  <si>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</si>
  <si>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</si>
  <si>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</si>
  <si>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</si>
  <si>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</si>
  <si>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</si>
  <si>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</si>
  <si>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</si>
  <si>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</si>
  <si>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</si>
  <si>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</si>
  <si>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</si>
  <si>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</si>
  <si>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</si>
  <si>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</si>
  <si>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</si>
  <si>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</si>
  <si>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</si>
  <si>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</si>
  <si>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</si>
  <si>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</si>
  <si>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</si>
  <si>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</si>
  <si>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</si>
  <si>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</si>
  <si>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</si>
  <si>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</si>
  <si>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</si>
  <si>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</si>
  <si>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</si>
  <si>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</si>
  <si>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</si>
  <si>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</si>
  <si>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</si>
  <si>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</si>
  <si>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</si>
  <si>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</si>
  <si>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</si>
  <si>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</si>
  <si>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</si>
  <si>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</si>
  <si>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</si>
  <si>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</si>
  <si>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</si>
  <si>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</si>
  <si>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</si>
  <si>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</si>
  <si>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</si>
  <si>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</si>
  <si>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</si>
  <si>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</si>
  <si>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</si>
  <si>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</si>
  <si>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</si>
  <si>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</si>
  <si>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</si>
  <si>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</si>
  <si>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</si>
  <si>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</si>
  <si>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</si>
  <si>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</si>
  <si>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</si>
  <si>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</si>
  <si>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</si>
  <si>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</si>
  <si>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</si>
  <si>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</si>
  <si>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</si>
  <si>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</si>
  <si>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</si>
  <si>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</si>
  <si>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</si>
  <si>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</si>
  <si>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</si>
  <si>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</si>
  <si>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</si>
  <si>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</si>
  <si>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</si>
  <si>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</si>
  <si>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</si>
  <si>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</si>
  <si>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</si>
  <si>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</si>
  <si>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</si>
  <si>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</si>
  <si>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</si>
  <si>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</si>
  <si>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</si>
  <si>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</si>
  <si>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</si>
  <si>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</si>
  <si>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</si>
  <si>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</si>
  <si>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</si>
  <si>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</si>
  <si>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</si>
  <si>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</si>
  <si>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</si>
  <si>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</si>
  <si>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</si>
  <si>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</si>
  <si>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</si>
  <si>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</si>
  <si>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</si>
  <si>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</si>
  <si>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</si>
  <si>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</si>
  <si>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</si>
  <si>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</si>
  <si>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</si>
  <si>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</si>
  <si>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</si>
  <si>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</si>
  <si>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</si>
  <si>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</si>
  <si>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</si>
  <si>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</si>
  <si>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</si>
  <si>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</si>
  <si>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</si>
  <si>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</si>
  <si>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</si>
  <si>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</si>
  <si>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</si>
  <si>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</si>
  <si>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</si>
  <si>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</si>
  <si>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</si>
  <si>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</si>
  <si>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</si>
  <si>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</si>
  <si>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</si>
  <si>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</si>
  <si>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</si>
  <si>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</si>
  <si>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</si>
  <si>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</si>
  <si>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</si>
  <si>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</si>
  <si>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</si>
  <si>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</si>
  <si>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</si>
  <si>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</si>
  <si>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</si>
  <si>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</si>
  <si>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</si>
  <si>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</si>
  <si>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</si>
  <si>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</si>
  <si>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</si>
  <si>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</si>
  <si>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</si>
  <si>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</si>
  <si>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</si>
  <si>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</si>
  <si>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</si>
  <si>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</si>
  <si>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</si>
  <si>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</si>
  <si>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</si>
  <si>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</si>
  <si>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</si>
  <si>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</si>
  <si>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</si>
  <si>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</si>
  <si>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</si>
  <si>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</si>
  <si>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</si>
  <si>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</si>
  <si>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</si>
  <si>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</si>
  <si>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</si>
  <si>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</si>
  <si>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</si>
  <si>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</si>
  <si>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</si>
  <si>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</si>
  <si>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</si>
  <si>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</si>
  <si>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</si>
  <si>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</si>
  <si>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rgb="FF000000"/>
        <rFont val="Wingdings"/>
        <charset val="2"/>
      </rPr>
      <t>Ø</t>
    </r>
    <r>
      <rPr>
        <b/>
        <sz val="9"/>
        <color rgb="FF000000"/>
        <rFont val="Arial"/>
        <family val="2"/>
      </rPr>
      <t xml:space="preserve"> </t>
    </r>
  </si>
  <si>
    <t>A</t>
  </si>
  <si>
    <t>B</t>
  </si>
  <si>
    <t>C1</t>
  </si>
  <si>
    <t>D1</t>
  </si>
  <si>
    <t>E</t>
  </si>
  <si>
    <r>
      <t xml:space="preserve">Reporting level </t>
    </r>
    <r>
      <rPr>
        <b/>
        <sz val="9"/>
        <color rgb="FF000000"/>
        <rFont val="Wingdings"/>
        <charset val="2"/>
      </rPr>
      <t>Ø</t>
    </r>
    <r>
      <rPr>
        <b/>
        <sz val="9"/>
        <color rgb="FF000000"/>
        <rFont val="Arial"/>
        <family val="2"/>
      </rPr>
      <t xml:space="preserve">  </t>
    </r>
  </si>
  <si>
    <t>Cover sheet</t>
  </si>
  <si>
    <t>State-level</t>
  </si>
  <si>
    <t>Program-level</t>
  </si>
  <si>
    <t>Plan-level</t>
  </si>
  <si>
    <t>BSS-level</t>
  </si>
  <si>
    <r>
      <t xml:space="preserve">Indicator type* </t>
    </r>
    <r>
      <rPr>
        <b/>
        <sz val="9"/>
        <color rgb="FF000000"/>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</si>
  <si>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</si>
  <si>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</si>
  <si>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</si>
  <si>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</si>
  <si>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</si>
  <si>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</si>
  <si>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</si>
  <si>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</si>
  <si>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</si>
  <si>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</si>
  <si>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</si>
  <si>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</si>
  <si>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</si>
  <si>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</si>
  <si>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</si>
  <si>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</si>
  <si>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</si>
  <si>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</si>
  <si>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</si>
  <si>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</si>
  <si>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</si>
  <si>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</si>
  <si>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</si>
  <si>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</si>
  <si>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</si>
  <si>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</si>
  <si>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</si>
  <si>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</si>
  <si>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</si>
  <si>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</si>
  <si>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</si>
  <si>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</si>
  <si>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</si>
  <si>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</si>
  <si>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</si>
  <si>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</si>
  <si>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</si>
  <si>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</si>
  <si>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</si>
  <si>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</si>
  <si>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</si>
  <si>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</si>
  <si>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</si>
  <si>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</si>
  <si>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</si>
  <si>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</si>
  <si>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</si>
  <si>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</si>
  <si>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</si>
  <si>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</si>
  <si>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</si>
  <si>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</si>
  <si>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</si>
  <si>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</si>
  <si>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</si>
  <si>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</si>
  <si>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</si>
  <si>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</si>
  <si>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</si>
  <si>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</si>
  <si>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</si>
  <si>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</si>
  <si>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</si>
  <si>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</si>
  <si>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</si>
  <si>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</si>
  <si>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</si>
  <si>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</si>
  <si>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</si>
  <si>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</si>
  <si>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</si>
  <si>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theme="1"/>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</si>
  <si>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r>
      <t xml:space="preserve">Enter the names of the beneficiary support system (BSS) entities that  support enrollees in the program for which the state is reporting data. If the program contracts with fewer than 10 BSS entities, leave unused fields blank. </t>
    </r>
    <r>
      <rPr>
        <b/>
        <sz val="11"/>
        <rFont val="Arial"/>
        <family val="2"/>
      </rPr>
      <t>If the program includes more than 10 BSS entities, states may contact CMS for guidance.</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</si>
  <si>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</si>
  <si>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</si>
  <si>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</si>
  <si>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theme="1"/>
        <rFont val="Times New Roman"/>
        <family val="1"/>
      </rPr>
      <t> </t>
    </r>
    <r>
      <rPr>
        <sz val="11"/>
        <color theme="1"/>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</si>
  <si>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</si>
  <si>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</si>
  <si>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</si>
  <si>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</si>
  <si>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</si>
  <si>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</si>
  <si>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</si>
  <si>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</si>
  <si>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</si>
  <si>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</si>
  <si>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</si>
  <si>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</si>
  <si>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</si>
  <si>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</si>
  <si>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</si>
  <si>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</si>
  <si>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</si>
  <si>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</si>
  <si>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</si>
  <si>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</si>
  <si>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</si>
  <si>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</si>
  <si>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</si>
  <si>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</si>
  <si>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</si>
  <si>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</si>
  <si>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</si>
  <si>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</si>
  <si>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r>
      <t>Enter the total number of individuals enrolled in the managed care program as of the first day of the last month of the reporting year.</t>
    </r>
    <r>
      <rPr>
        <sz val="11"/>
        <rFont val="Times New Roman"/>
        <family val="1"/>
      </rPr>
      <t> </t>
    </r>
  </si>
  <si>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</si>
  <si>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</si>
  <si>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r>
      <rPr>
        <b/>
        <sz val="11"/>
        <rFont val="Arial"/>
        <family val="2"/>
      </rPr>
      <t xml:space="preserve">Context: </t>
    </r>
    <r>
      <rPr>
        <sz val="11"/>
        <rFont val="Arial"/>
        <family val="2"/>
      </rPr>
      <t xml:space="preserve">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 </t>
    </r>
  </si>
  <si>
    <r>
      <rPr>
        <b/>
        <sz val="11"/>
        <rFont val="Arial"/>
        <family val="2"/>
      </rPr>
      <t>Context:</t>
    </r>
    <r>
      <rPr>
        <sz val="11"/>
        <rFont val="Arial"/>
        <family val="2"/>
      </rPr>
      <t xml:space="preserve"> 42 CFR 438.66(e)(2)(viii) specifies that the MCPAR include the results of any sanctions or corrective action plans imposed by the State or other formal or informal intervention with a contracted MCO, PIHP, PAHP, or PCCM entity to improve performance.</t>
    </r>
  </si>
  <si>
    <r>
      <rPr>
        <b/>
        <sz val="11"/>
        <rFont val="Arial"/>
        <family val="2"/>
      </rPr>
      <t>Context:</t>
    </r>
    <r>
      <rPr>
        <sz val="11"/>
        <rFont val="Arial"/>
        <family val="2"/>
      </rPr>
      <t xml:space="preserve"> 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r>
  </si>
  <si>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</si>
  <si>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</si>
  <si>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</si>
  <si>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</si>
  <si>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</si>
  <si>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Did any plans disclose prohibited affiliations? If the state took action, as required under 42 CFR 438.610(d), please enter interventions on Tab D3 Sanctions and Corrective Action Plans.</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</si>
  <si>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</si>
  <si>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</si>
  <si>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</si>
  <si>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</si>
  <si>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</si>
  <si>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</si>
  <si>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</si>
  <si>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theme="1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</si>
  <si>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</si>
  <si>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</si>
  <si>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</si>
  <si>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</si>
  <si>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</si>
  <si>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</si>
  <si>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</si>
  <si>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</si>
  <si>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</si>
  <si>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</si>
  <si>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</si>
  <si>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</si>
  <si>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</si>
  <si>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</si>
  <si>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</si>
  <si>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</si>
  <si>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</si>
  <si>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</si>
  <si>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</si>
  <si>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</si>
  <si>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</si>
  <si>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</si>
  <si>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</si>
  <si>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</si>
  <si>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</si>
  <si>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</si>
  <si>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</si>
  <si>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</si>
  <si>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</si>
  <si>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</si>
  <si>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</si>
  <si>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</si>
  <si>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</si>
  <si>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</si>
  <si>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</si>
  <si>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</si>
  <si>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</si>
  <si>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</si>
  <si>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theme="1"/>
        <rFont val="Arial"/>
        <family val="2"/>
      </rPr>
      <t>PRA Disclosure Statement</t>
    </r>
    <r>
      <rPr>
        <sz val="11"/>
        <color theme="1"/>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</si>
  <si>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rgb="FFC00000"/>
        <rFont val="Arial"/>
        <family val="2"/>
      </rPr>
      <t xml:space="preserve">. </t>
    </r>
    <r>
      <rPr>
        <sz val="11"/>
        <color theme="1"/>
        <rFont val="Arial"/>
        <family val="2"/>
      </rPr>
      <t xml:space="preserve">Questions about this form may be directed to </t>
    </r>
    <r>
      <rPr>
        <sz val="11"/>
        <rFont val="Arial"/>
        <family val="2"/>
      </rPr>
      <t>ManagedCareTA@mathematica-mpr.com. Th</t>
    </r>
    <r>
      <rPr>
        <sz val="11"/>
        <color theme="1"/>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</si>
  <si>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rgb="FFC00000"/>
        <rFont val="Arial"/>
        <family val="2"/>
      </rPr>
      <t xml:space="preserve"> </t>
    </r>
    <r>
      <rPr>
        <sz val="11"/>
        <rFont val="Arial"/>
        <family val="2"/>
      </rPr>
      <t>June 28, 2021,</t>
    </r>
    <r>
      <rPr>
        <sz val="11"/>
        <color theme="1"/>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theme="1"/>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</si>
  <si>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</si>
  <si>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Hennepin Health</t>
  </si>
  <si>
    <t>Medica</t>
  </si>
  <si>
    <t>Prime West</t>
  </si>
  <si>
    <t xml:space="preserve">South County Health Alliance </t>
  </si>
  <si>
    <t>Ucare</t>
  </si>
  <si>
    <t>SNBC</t>
  </si>
  <si>
    <t>The Department of Human Services is using the Culture of Safety systemic critical incident review model to review critical incidents, such as medication errors and wheel chair safety incidents. The project began in May 2019. The MCO must participate in efforts by the State to prevent, detect, and remediate critical incidents (consistent with assuring beneficiary health and welfare per 42 CFR §§441.302 and 441.730(a)), that are based at a minimum on the requirements on the State for home and community-based waiver programs per 42 CFR §441.302(h).</t>
  </si>
  <si>
    <t>https://mn.gov/dhs/assets/2022-snbc-model-contract_tcm1053-515039.pdf</t>
  </si>
  <si>
    <t xml:space="preserve"> 7/1 of contract year, we expanded post partum coverage for pregnanct people, went from 2months to 12months, indicated the public health emergency is keeping more on the plan, will be fewer enrolled from 22 to 23 year. </t>
  </si>
  <si>
    <t>In 2022, add additional dental benefits.</t>
  </si>
  <si>
    <t>Multi-Site County and Tribal Entity</t>
  </si>
  <si>
    <t>State Ombudsman</t>
  </si>
  <si>
    <t>Health Care Consumer Support Center</t>
  </si>
  <si>
    <t>MN Disability Hub</t>
  </si>
  <si>
    <t>Enrollment Broker/Choice Counseling; Beneficiary Outreach; LTSS Complaint Access Point</t>
  </si>
  <si>
    <t>Beneficiary Outreach; LTSS Complaint Access Point; LTSS Grievance/Appeals Education; LTSS Grievance/Appeals Assistance; Review/Oversight of LTSS Data; Other (free text, specify); Beneficiary Outreach; LTSS Complaint Access Point; LTSS Grievance/Appeals Education; LTSS Grievance/Appeals Assistance; Review/Oversight of LTSS Data; Other (Assistance for enrollees in understanding managed care)</t>
  </si>
  <si>
    <t>Enrollment Broker/Choice Counseling; Beneficiary Outreach</t>
  </si>
  <si>
    <t>State wide</t>
  </si>
  <si>
    <t>At procurement and annually thereafter</t>
  </si>
  <si>
    <t>Attestation</t>
  </si>
  <si>
    <t>Adult and MLTSS</t>
  </si>
  <si>
    <t>NA</t>
  </si>
  <si>
    <t>https://mn.gov/dhs/partners-and-providers/news-initiatives-reports-workgroups/minnesota-health-care-programs/managed-care-reporting/</t>
  </si>
  <si>
    <t>Other (free text, specify); Timeply payments</t>
  </si>
  <si>
    <t>#2372</t>
  </si>
  <si>
    <t>Breast Cancer Screening</t>
  </si>
  <si>
    <t>F&amp;C, Senior, SNBC</t>
  </si>
  <si>
    <t>BCS</t>
  </si>
  <si>
    <t>#0032</t>
  </si>
  <si>
    <t>Cervical Cancer Screening</t>
  </si>
  <si>
    <t>CCS</t>
  </si>
  <si>
    <t>#0034</t>
  </si>
  <si>
    <t>Colorectal Cancer Screening</t>
  </si>
  <si>
    <t>COL</t>
  </si>
  <si>
    <t>#0033</t>
  </si>
  <si>
    <t>Chlamydia Screening in Women</t>
  </si>
  <si>
    <t>CHL</t>
  </si>
  <si>
    <t>Ambulatory Care</t>
  </si>
  <si>
    <t>AMB, visits divided by 1,000 member months</t>
  </si>
  <si>
    <t>Adults’ Access to Preventive/Ambulatory Health Services</t>
  </si>
  <si>
    <t>AAP</t>
  </si>
  <si>
    <t>#0004</t>
  </si>
  <si>
    <t xml:space="preserve">Initiation and Engagement of Alcohol and Other Drug Dependence Treatment </t>
  </si>
  <si>
    <t>IET - Total Engagement</t>
  </si>
  <si>
    <t>IET - Total Initiation</t>
  </si>
  <si>
    <t>Inpatient Utilization - General Hospital/Acute Care</t>
  </si>
  <si>
    <t>IPU, days per 1,000 member months</t>
  </si>
  <si>
    <t>#1517</t>
  </si>
  <si>
    <t>Prenatal &amp; Postpartum Care</t>
  </si>
  <si>
    <t>F&amp;C, SNBC</t>
  </si>
  <si>
    <t>PPC - Postpartum Care</t>
  </si>
  <si>
    <t>PPC - Timeliness of Prenatal Care</t>
  </si>
  <si>
    <t>#1800</t>
  </si>
  <si>
    <t>Asthma Medication Ratio</t>
  </si>
  <si>
    <t>AMR</t>
  </si>
  <si>
    <t>#0543</t>
  </si>
  <si>
    <t>Statin Therapy for Patients with Cardiovascular Disease</t>
  </si>
  <si>
    <t>SPC sub-measure A</t>
  </si>
  <si>
    <t>SPC sub-measure B</t>
  </si>
  <si>
    <t>#0057</t>
  </si>
  <si>
    <t>Comprehensive Diabetes Care</t>
  </si>
  <si>
    <t>CDC, HbA1c screening only.</t>
  </si>
  <si>
    <t>#0105</t>
  </si>
  <si>
    <t>Antidepressant Medication Management: Acute and Continuous</t>
  </si>
  <si>
    <t>AMM</t>
  </si>
  <si>
    <t>#0576</t>
  </si>
  <si>
    <t>Follow-Up After Hospitalization for Mental Illness</t>
  </si>
  <si>
    <t>FUH - 7 day follow up</t>
  </si>
  <si>
    <t>FUH - 30 day follow up</t>
  </si>
  <si>
    <t>#3489</t>
  </si>
  <si>
    <t>Follow Up after ED visit for Mental Illness</t>
  </si>
  <si>
    <t>FUM - 7 day follow up</t>
  </si>
  <si>
    <t>FUM - 30 day follow up</t>
  </si>
  <si>
    <t>#3488</t>
  </si>
  <si>
    <t>Follow-Up After Emergency Department Visit for Alcohol and Other Drug Dependence</t>
  </si>
  <si>
    <t>FUA - 7 day follow up</t>
  </si>
  <si>
    <t>FUA - 30 day follow up</t>
  </si>
  <si>
    <t>#1932</t>
  </si>
  <si>
    <t>Diabetes Screening for People With Schizophrenia or Bipolar Disorder Who Are Using Antipsychotic Medications</t>
  </si>
  <si>
    <t>SSD</t>
  </si>
  <si>
    <t>#1879</t>
  </si>
  <si>
    <t>Adherence to Antipsychotics for Individuals w/ Schizophrenia</t>
  </si>
  <si>
    <t>SAA</t>
  </si>
  <si>
    <t>#1388</t>
  </si>
  <si>
    <t>Annual Dental Visit - Children</t>
  </si>
  <si>
    <t>Family &amp; Children, MNcare</t>
  </si>
  <si>
    <t>ADV</t>
  </si>
  <si>
    <t>Annual Dental Visit - Adults</t>
  </si>
  <si>
    <t>DHS developed ADV measure for adults based on HEDIS ADV measure for children</t>
  </si>
  <si>
    <t>#0039</t>
  </si>
  <si>
    <t>2021 CAHPS 5.1 Adult Medicaid Health Plan Survey - Flu Vaccination for Adults</t>
  </si>
  <si>
    <t>AHRQ</t>
  </si>
  <si>
    <t>FVA</t>
  </si>
  <si>
    <t>#0027</t>
  </si>
  <si>
    <t>2021 CAHPS 5.1 Adult Medicaid Health Plan Survey - Medical Assistance with Smoking and Tobacco Use Cessation</t>
  </si>
  <si>
    <t>MSC</t>
  </si>
  <si>
    <t>N/A</t>
  </si>
  <si>
    <t>#1768</t>
  </si>
  <si>
    <t>Plan All-Cause Readmission</t>
  </si>
  <si>
    <t>PCR</t>
  </si>
  <si>
    <t>Opioid New Chronic User</t>
  </si>
  <si>
    <t>Opioid New Chronic User, precursor to NCQA COU measure</t>
  </si>
  <si>
    <t>In 2022, the MCOs continued to focus program integrity initiatives and analytics on higher risk provider types such as PCA, transportation, interpreter, and acupuncture. There was increased attention by the MCOs on additional provider types and billing practices such as behavioral health, genetic testing, prescribing practices, telehealth, and excessive compounding by pharmacies. MCOs are utilizing spike analysis more frequently to identify outliers. MCOs are also making intentional efforts to work with their subcontractors such as dental, PBM, and DME to develop PI intiatives and case development based on the findings/recommendations from the SAI performance audits.</t>
  </si>
  <si>
    <t>9.4.6 Monetary Recovery</t>
  </si>
  <si>
    <t>Generally, if the plans investigate the allegations and resolve through payment recovery, they retain the overpayments. Joint investigations resulting in recovery would entail a proportionate allocation of the proceeds. If SIRS or its contractors investigate, SIRS could retain the payment recovery.</t>
  </si>
  <si>
    <t>The state monitors the quarterly reporting from each plan. The state also conducts Focused Reviews/Audits and Comprehensive Performance Audits that address these requirements.</t>
  </si>
  <si>
    <t>The biggest challenges are that no providers are available, especially in rural areas. Mental health workforce shortages is another challenge.</t>
  </si>
  <si>
    <t xml:space="preserve">Plans are able to ask for waivers for specific reason codes. </t>
  </si>
  <si>
    <t>1/1/2020-12/31/2020</t>
  </si>
  <si>
    <t xml:space="preserve">
The MCO must resolve each Appeal within State-established timeframes that are as expeditiously as the Enrollee’s health requires, not to exceed thirty (30) days after receipt of the Appeal. [42 CFR §438.408 (b)(2)]</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</si>
  <si>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</si>
  <si>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</si>
  <si>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</si>
  <si>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.80:1000</t>
  </si>
  <si>
    <t>1.97:1000</t>
  </si>
  <si>
    <t>.79:1000</t>
  </si>
  <si>
    <t>1.87:1000</t>
  </si>
  <si>
    <t>.021:1000</t>
  </si>
  <si>
    <t>.079:1000</t>
  </si>
  <si>
    <t>13.05:1000</t>
  </si>
  <si>
    <t>.06:1000</t>
  </si>
  <si>
    <t>3.28:1000</t>
  </si>
  <si>
    <t>.53:1000</t>
  </si>
  <si>
    <t>12.21:1000</t>
  </si>
  <si>
    <t>.04:1000</t>
  </si>
  <si>
    <t>2.35:1000</t>
  </si>
  <si>
    <t>.58:1000</t>
  </si>
  <si>
    <t>4.037:1000</t>
  </si>
  <si>
    <t>.019:1000</t>
  </si>
  <si>
    <t>.331:1000</t>
  </si>
  <si>
    <t>.100:1000</t>
  </si>
  <si>
    <t>CY 2020
$890,963
0.8%</t>
  </si>
  <si>
    <t>CY 2020
$29,135
0.1%</t>
  </si>
  <si>
    <t>CY 2020
$483,151
0.3%</t>
  </si>
  <si>
    <t>CY 2020
$44,871
0.2%</t>
  </si>
  <si>
    <t>CY 2020
$22,559
0.1%</t>
  </si>
  <si>
    <t>CY 2020
$591,570
0.1%</t>
  </si>
  <si>
    <t>Lisa Luckhardt
Managed Care Outcomes Supervisor   Contracts and Rates
Health Care Administration</t>
  </si>
  <si>
    <t>Availability, Accessibility and Network Adequacy</t>
  </si>
  <si>
    <t>Due to a change in claims payment systems UCare failed to make timely payments on clean claims, claims were being denied inappropriately or erroneously, as well as providers were receiving only partial payments.</t>
  </si>
  <si>
    <t xml:space="preserve">Beneficiaries support systems provide services to beneficiaries in an array of different venues to account for the accessibility measures to which are necessary for those individuals with disabilities, and/or interpreting needs. Communication modalities such as that of in person, phone, email, fax, as well as Internet/websites, and print materials are all provided by BSS’s that explain how beneficiaries gain assistance regarding services that are provided. Additionally, BSS’s utilize Language Line Service to ensure that all callers who speak languages other than English receive comprehensive assistance. </t>
  </si>
  <si>
    <t>The MCOs' contracts state that clean claims are to be submitted within 30 days of MCO adjudication.</t>
  </si>
  <si>
    <t>We don't specifically measure compliance to HIPAA standards, but Minnesota receives encounter data via our MMIS system that is HIPAA compliant because it adjudicates our FFSMA  business. Each MCO hovers around 99.8% without fatal edits</t>
  </si>
  <si>
    <t>Minnesota State Legislature - Office of the Legislative Auditor, Other audits were performed, but reporting of those audits are not yet available. These include audits of attestations of corrected claims, audits of service locations on encounters, audits of X-12 translations and audits of financial report adjustments.</t>
  </si>
  <si>
    <t xml:space="preserve">Currently no data is collected </t>
  </si>
  <si>
    <t xml:space="preserve">Minnesota DHS collects all required enrollee encounter data. Uses include, but are not limited to, managed care rate-setting, calculation of approximately 25 HEDIS measures, fiscal note reporting for Legislative purposes, required CMS reporting, support for policy-makers, senior leadership, media, academic research, program administration, enrollee outreach, equity studies and more. </t>
  </si>
  <si>
    <t xml:space="preserve">Minnesota DHS has an Encounter Data Quality Unit (EDQU) that has 6 staff dedicated 1) ensuring that encounter data is accurate, 2) complete,  3) submitted in a timely way and 4) meets structural standards. Many different approaches are employed to accomplish these. Penalty programs are in place to ensure completeness and that erroneous data submissions are corrected. Feedback to the MCOs regarding the data is continuous. EDQU is busy full time looking at the quality of the data through analytics and reporting. </t>
  </si>
  <si>
    <t xml:space="preserve">Section 3.16 in the SNBC contract. </t>
  </si>
  <si>
    <t xml:space="preserve">None. Currently penalties only. </t>
  </si>
  <si>
    <t>The Office of Ombudsperson continually evaluates data collected on CRM. This software contains all case information the ombudsperson team documents. We use an IVR line for callers and we have a public email address. We track and review these tools. We collect and track all managed care state appeals.</t>
  </si>
  <si>
    <t>Functions specific to LTSS activities. At a minimum, the beneficiary support system must provide the following support to enrollees who use, or express a desire to receive, LTSS:  Review and oversight of LTSS program data to provide guidance to the State Medicaid Agency on identification, remediation, and resolution of systemic issues.
The Office of Ombudsperson continually evaluates data collected on CRM, to which this software contains all case information the ombudsperson team documents. The Ombudsperson team uses an IVR line for callers and as well as having a public email address to send information into. The team additionally tracks and reviews these tools, along with all managed care state appeals.
Data is collected on grievances and appeals for all Home Care Services for seniors and Home Health Aide and Therapy Services for the Families and Children and SNBC members. 
The Office of Ombudsperson does not work with critical incident data.</t>
  </si>
  <si>
    <t>quality withhold measures used to focus MCO and health care provider improvement efforts in the areas of prevention or early detection and screening of essential health care services</t>
  </si>
  <si>
    <t>Behavioral Health; Long-Term Services and Supports (LTSS); Dental; Transportation</t>
  </si>
  <si>
    <t>HealthPatners</t>
  </si>
  <si>
    <t>Minnesota Department of Human Services Contract for Special Needs BasicCare Program Services for people with disabilities, January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</si>
</sst>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48"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1"/>
      <color rgb="FFBA9F62"/>
      <name val="Arial"/>
      <family val="2"/>
    </font>
    <font>
      <sz val="11"/>
      <color theme="0"/>
      <name val="Arial"/>
      <family val="2"/>
    </font>
    <font>
      <sz val="14"/>
      <color theme="8"/>
      <name val="Calibri"/>
      <family val="2"/>
      <scheme val="minor"/>
    </font>
    <font>
      <sz val="18"/>
      <color theme="0"/>
      <name val="Arial"/>
      <family val="2"/>
    </font>
    <font>
      <b/>
      <sz val="11"/>
      <color theme="1"/>
      <name val="Arial"/>
      <family val="2"/>
    </font>
    <font>
      <sz val="11"/>
      <color rgb="FFC00000"/>
      <name val="Arial"/>
      <family val="2"/>
    </font>
    <font>
      <sz val="11"/>
      <color rgb="FF046B5C"/>
      <name val="Arial"/>
      <family val="2"/>
    </font>
    <font>
      <b/>
      <sz val="18"/>
      <color rgb="FF046B5C"/>
      <name val="Arial"/>
      <family val="2"/>
    </font>
    <font>
      <b/>
      <sz val="11"/>
      <name val="Arial"/>
      <family val="2"/>
    </font>
    <font>
      <u/>
      <sz val="11"/>
      <color theme="10"/>
      <name val="Calibri"/>
      <family val="2"/>
      <scheme val="minor"/>
    </font>
    <font>
      <b/>
      <sz val="11"/>
      <color theme="0"/>
      <name val="Arial"/>
      <family val="2"/>
    </font>
    <font>
      <sz val="18"/>
      <color rgb="FF046B5C"/>
      <name val="Arial"/>
      <family val="2"/>
    </font>
    <font>
      <i/>
      <sz val="11"/>
      <color rgb="FFC00000"/>
      <name val="Arial"/>
      <family val="2"/>
    </font>
    <font>
      <sz val="11"/>
      <color theme="1"/>
      <name val="Times New Roman"/>
      <family val="1"/>
    </font>
    <font>
      <i/>
      <sz val="11"/>
      <name val="Arial"/>
      <family val="2"/>
    </font>
    <font>
      <i/>
      <sz val="11"/>
      <color theme="1"/>
      <name val="Arial"/>
      <family val="2"/>
    </font>
    <font>
      <sz val="11"/>
      <name val="Calibri"/>
      <family val="2"/>
      <scheme val="minor"/>
    </font>
    <font>
      <u/>
      <sz val="11"/>
      <color theme="10"/>
      <name val="Arial"/>
      <family val="2"/>
    </font>
    <font>
      <sz val="10"/>
      <name val="Arial"/>
      <family val="2"/>
    </font>
    <font>
      <i/>
      <strike/>
      <sz val="11"/>
      <color rgb="FFC00000"/>
      <name val="Arial"/>
      <family val="2"/>
    </font>
    <font>
      <sz val="8"/>
      <name val="Calibri"/>
      <family val="2"/>
      <scheme val="minor"/>
    </font>
    <font>
      <b/>
      <sz val="14"/>
      <color rgb="FF046B5C"/>
      <name val="Arial"/>
      <family val="2"/>
    </font>
    <font>
      <sz val="10"/>
      <color rgb="FF000000"/>
      <name val="Arial"/>
      <family val="2"/>
    </font>
    <font>
      <b/>
      <sz val="9"/>
      <color rgb="FF000000"/>
      <name val="Arial"/>
      <family val="2"/>
    </font>
    <font>
      <b/>
      <sz val="9"/>
      <color rgb="FF000000"/>
      <name val="Wingdings"/>
      <charset val="2"/>
    </font>
    <font>
      <b/>
      <sz val="9"/>
      <color theme="0"/>
      <name val="Arial"/>
      <family val="2"/>
    </font>
    <font>
      <sz val="9"/>
      <color theme="0"/>
      <name val="Arial"/>
      <family val="2"/>
    </font>
    <font>
      <b/>
      <sz val="11"/>
      <color rgb="FF000000"/>
      <name val="Times New Roman"/>
      <family val="1"/>
    </font>
    <font>
      <b/>
      <sz val="9"/>
      <color theme="1"/>
      <name val="Arial"/>
      <family val="2"/>
    </font>
    <font>
      <sz val="9"/>
      <color rgb="FF000000"/>
      <name val="Arial"/>
      <family val="2"/>
    </font>
    <font>
      <sz val="10"/>
      <color theme="1"/>
      <name val="Arial"/>
      <family val="2"/>
    </font>
    <font>
      <i/>
      <sz val="10"/>
      <name val="Arial"/>
      <family val="2"/>
    </font>
    <font>
      <sz val="11"/>
      <color rgb="FFFF0000"/>
      <name val="Calibri"/>
      <family val="2"/>
      <scheme val="minor"/>
    </font>
    <font>
      <strike/>
      <sz val="11"/>
      <name val="Arial"/>
      <family val="2"/>
    </font>
    <font>
      <sz val="11"/>
      <name val="Times New Roman"/>
      <family val="1"/>
    </font>
    <font>
      <b/>
      <sz val="10"/>
      <name val="Arial"/>
      <family val="2"/>
    </font>
    <font>
      <sz val="10"/>
      <name val="Times New Roman"/>
      <family val="1"/>
    </font>
    <font>
      <b/>
      <i/>
      <sz val="10"/>
      <name val="Arial"/>
      <family val="2"/>
    </font>
    <font>
      <sz val="48"/>
      <color theme="1"/>
      <name val="Arial"/>
      <family val="2"/>
    </font>
    <font>
      <sz val="12"/>
      <color theme="1"/>
      <name val="Calibri"/>
      <family val="2"/>
      <scheme val="minor"/>
    </font>
    <font>
      <sz val="11"/>
      <color rgb="FFFF0000"/>
      <name val="Arial"/>
      <family val="2"/>
    </font>
    <font>
      <sz val="11"/>
      <color rgb="FF7030A0"/>
      <name val="Calibri"/>
      <family val="2"/>
      <scheme val="minor"/>
    </font>
    <font>
      <sz val="11"/>
      <color rgb="FFC00000"/>
      <name val="Calibri"/>
      <family val="2"/>
      <scheme val="minor"/>
    </font>
    <font>
      <b/>
      <sz val="11"/>
      <color theme="1"/>
      <name val="Calibri"/>
      <family val="2"/>
      <scheme val="minor"/>
    </font>
  </fonts>
  <fills count="9">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rgb="FF7FA29A"/>
        <bgColor indexed="64"/>
      </patternFill>
    </fill>
    <fill>
      <patternFill patternType="solid">
        <fgColor rgb="FFB8C8C8"/>
        <bgColor indexed="64"/>
      </patternFill>
    </fill>
    <fill>
      <patternFill patternType="solid">
        <fgColor theme="0" tint="-0.14999847407452621"/>
        <bgColor indexed="64"/>
      </patternFill>
    </fill>
    <fill>
      <patternFill patternType="solid">
        <fgColor theme="7"/>
        <bgColor indexed="64"/>
      </patternFill>
    </fill>
    <fill>
      <patternFill patternType="solid">
        <fgColor rgb="FFE0D4B5"/>
        <bgColor indexed="64"/>
      </patternFill>
    </fill>
  </fills>
  <borders count="3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Alignment="0" applyProtection="0"/>
    <xf numFmtId="0" fontId="13" fillId="0" borderId="0" applyNumberFormat="0" applyFill="0" applyBorder="0" applyAlignment="0" applyProtection="0"/>
    <xf numFmtId="0" fontId="22" fillId="0" borderId="0"/>
  </cellStyleXfs>
  <cellXfs count="347">
    <xf numFmtId="0" fontId="0" fillId="0" borderId="0" xfId="0"/>
    <xf numFmtId="0" fontId="2" fillId="0" borderId="0" xfId="0" applyFont="1"/>
    <xf numFmtId="0" fontId="2" fillId="0" borderId="0" xfId="0" applyFont="1" applyAlignment="1">
      <alignment wrapText="1"/>
    </xf>
    <xf numFmtId="0" fontId="5" fillId="2" borderId="5" xfId="0" applyFont="1" applyFill="1" applyBorder="1" applyAlignment="1">
      <alignment wrapText="1"/>
    </xf>
    <xf numFmtId="0" fontId="7" fillId="2" borderId="6" xfId="4" applyFont="1" applyFill="1" applyBorder="1" applyAlignment="1" applyProtection="1">
      <alignment vertical="center"/>
      <protection locked="0"/>
    </xf>
    <xf numFmtId="0" fontId="2" fillId="3" borderId="3" xfId="0" applyFont="1" applyFill="1" applyBorder="1" applyAlignment="1">
      <alignment wrapText="1"/>
    </xf>
    <xf numFmtId="0" fontId="2" fillId="0" borderId="0" xfId="0" applyFont="1" applyAlignment="1">
      <alignment horizontal="left" vertical="center" wrapText="1"/>
    </xf>
    <xf numFmtId="0" fontId="10"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9" xfId="0" applyFont="1" applyBorder="1"/>
    <xf numFmtId="0" fontId="2" fillId="0" borderId="12" xfId="0" applyFont="1" applyBorder="1" applyAlignment="1">
      <alignment vertical="center" wrapText="1"/>
    </xf>
    <xf numFmtId="0" fontId="3" fillId="0" borderId="0" xfId="0" applyFont="1"/>
    <xf numFmtId="0" fontId="2" fillId="0" borderId="10" xfId="0" applyFont="1" applyBorder="1" applyAlignment="1">
      <alignment wrapText="1"/>
    </xf>
    <xf numFmtId="0" fontId="2" fillId="0" borderId="14" xfId="0" applyFont="1" applyBorder="1" applyAlignment="1">
      <alignment vertical="center" wrapText="1"/>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5" fillId="0" borderId="0" xfId="4" applyFont="1" applyAlignment="1" applyProtection="1">
      <alignment vertical="center" wrapText="1"/>
      <protection locked="0"/>
    </xf>
    <xf numFmtId="0" fontId="11" fillId="0" borderId="0" xfId="4" applyFont="1" applyAlignment="1" applyProtection="1">
      <alignment vertical="center"/>
      <protection locked="0"/>
    </xf>
    <xf numFmtId="0" fontId="14" fillId="4" borderId="0" xfId="0" applyFont="1" applyFill="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 fillId="0" borderId="0" xfId="0" applyFont="1"/>
    <xf numFmtId="9" fontId="1" fillId="0" borderId="0" xfId="3" applyFont="1"/>
    <xf numFmtId="0" fontId="14" fillId="2" borderId="0" xfId="0" applyFont="1" applyFill="1" applyAlignment="1">
      <alignment horizontal="left" vertical="center"/>
    </xf>
    <xf numFmtId="0" fontId="15" fillId="0" borderId="0" xfId="4" applyFont="1" applyAlignment="1" applyProtection="1">
      <alignment vertical="center"/>
      <protection locked="0"/>
    </xf>
    <xf numFmtId="0" fontId="2" fillId="0" borderId="21" xfId="0" applyFont="1" applyBorder="1"/>
    <xf numFmtId="0" fontId="14" fillId="2" borderId="22" xfId="0" applyFont="1" applyFill="1" applyBorder="1" applyAlignment="1">
      <alignment horizontal="left" vertical="center"/>
    </xf>
    <xf numFmtId="0" fontId="14" fillId="2" borderId="11"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8" fillId="0" borderId="0" xfId="0" applyFont="1"/>
    <xf numFmtId="0" fontId="1" fillId="0" borderId="0" xfId="0" applyFont="1" applyAlignment="1">
      <alignment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left" vertical="center" wrapText="1"/>
    </xf>
    <xf numFmtId="0" fontId="14" fillId="2" borderId="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1" xfId="0" applyFont="1" applyFill="1" applyBorder="1" applyAlignment="1">
      <alignment horizontal="left" vertical="center"/>
    </xf>
    <xf numFmtId="0" fontId="0" fillId="0" borderId="0" xfId="0" applyAlignment="1">
      <alignment wrapText="1"/>
    </xf>
    <xf numFmtId="0" fontId="14" fillId="2" borderId="11" xfId="0" applyFont="1" applyFill="1" applyBorder="1" applyAlignment="1">
      <alignment horizontal="left" wrapText="1"/>
    </xf>
    <xf numFmtId="0" fontId="14" fillId="2" borderId="0" xfId="0" applyFont="1" applyFill="1" applyAlignment="1">
      <alignment horizontal="left" wrapText="1"/>
    </xf>
    <xf numFmtId="0" fontId="14" fillId="2" borderId="0" xfId="0" applyFont="1" applyFill="1" applyAlignment="1">
      <alignment horizontal="left"/>
    </xf>
    <xf numFmtId="0" fontId="14" fillId="2" borderId="22" xfId="0" applyFont="1" applyFill="1" applyBorder="1" applyAlignment="1">
      <alignment horizontal="left"/>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1" fillId="0" borderId="0" xfId="4" applyFont="1" applyAlignment="1" applyProtection="1">
      <alignment vertical="center" wrapText="1"/>
      <protection locked="0"/>
    </xf>
    <xf numFmtId="0" fontId="14" fillId="2" borderId="5" xfId="0" applyFont="1" applyFill="1" applyBorder="1" applyAlignment="1">
      <alignment horizontal="left" vertical="center" wrapText="1"/>
    </xf>
    <xf numFmtId="0" fontId="14" fillId="2" borderId="9" xfId="0" applyFont="1" applyFill="1" applyBorder="1" applyAlignment="1">
      <alignment vertical="center" wrapText="1"/>
    </xf>
    <xf numFmtId="0" fontId="14" fillId="2" borderId="6" xfId="0" applyFont="1" applyFill="1" applyBorder="1" applyAlignment="1">
      <alignment vertical="center" wrapText="1"/>
    </xf>
    <xf numFmtId="0" fontId="11" fillId="0" borderId="0" xfId="4" applyFont="1" applyFill="1" applyAlignment="1" applyProtection="1">
      <alignment vertical="center" wrapText="1"/>
      <protection locked="0"/>
    </xf>
    <xf numFmtId="0" fontId="2" fillId="6" borderId="0" xfId="0" applyFont="1" applyFill="1" applyAlignment="1">
      <alignment wrapText="1"/>
    </xf>
    <xf numFmtId="0" fontId="16" fillId="6" borderId="0" xfId="0" applyFont="1" applyFill="1" applyAlignment="1">
      <alignment wrapText="1"/>
    </xf>
    <xf numFmtId="0" fontId="2" fillId="6" borderId="0" xfId="0" applyFont="1" applyFill="1"/>
    <xf numFmtId="0" fontId="8" fillId="6" borderId="0" xfId="0" applyFont="1" applyFill="1"/>
    <xf numFmtId="0" fontId="2" fillId="6" borderId="0" xfId="6" applyFont="1" applyFill="1" applyProtection="1">
      <protection hidden="1"/>
    </xf>
    <xf numFmtId="0" fontId="3" fillId="6" borderId="0" xfId="6" applyFont="1" applyFill="1" applyProtection="1">
      <protection hidden="1"/>
    </xf>
    <xf numFmtId="0" fontId="2" fillId="7" borderId="0" xfId="0" applyFont="1" applyFill="1" applyAlignment="1">
      <alignment wrapText="1"/>
    </xf>
    <xf numFmtId="0" fontId="23" fillId="6" borderId="0" xfId="0" applyFont="1" applyFill="1" applyAlignment="1">
      <alignment wrapText="1"/>
    </xf>
    <xf numFmtId="0" fontId="2" fillId="6" borderId="0" xfId="0" applyFont="1" applyFill="1" applyAlignment="1">
      <alignment vertical="center" wrapText="1"/>
    </xf>
    <xf numFmtId="0" fontId="2" fillId="6" borderId="9" xfId="0" applyFont="1" applyFill="1" applyBorder="1" applyAlignment="1">
      <alignment wrapText="1"/>
    </xf>
    <xf numFmtId="0" fontId="23" fillId="6" borderId="9" xfId="0" applyFont="1" applyFill="1" applyBorder="1" applyAlignment="1">
      <alignment wrapText="1"/>
    </xf>
    <xf numFmtId="0" fontId="2" fillId="0" borderId="9" xfId="0" applyFont="1" applyBorder="1" applyAlignment="1">
      <alignment wrapText="1"/>
    </xf>
    <xf numFmtId="0" fontId="2" fillId="6" borderId="9" xfId="0" applyFont="1" applyFill="1" applyBorder="1"/>
    <xf numFmtId="0" fontId="2" fillId="6" borderId="9" xfId="0" applyFont="1" applyFill="1" applyBorder="1" applyAlignment="1">
      <alignment vertical="center" wrapText="1"/>
    </xf>
    <xf numFmtId="0" fontId="2" fillId="6" borderId="9" xfId="6" applyFont="1" applyFill="1" applyBorder="1" applyProtection="1">
      <protection hidden="1"/>
    </xf>
    <xf numFmtId="0" fontId="8" fillId="6" borderId="9" xfId="0" applyFont="1" applyFill="1" applyBorder="1"/>
    <xf numFmtId="0" fontId="2" fillId="6" borderId="10" xfId="0" applyFont="1" applyFill="1" applyBorder="1" applyAlignment="1">
      <alignment wrapText="1"/>
    </xf>
    <xf numFmtId="0" fontId="2" fillId="6" borderId="10" xfId="0" applyFont="1" applyFill="1" applyBorder="1"/>
    <xf numFmtId="0" fontId="9" fillId="6" borderId="0" xfId="0" applyFont="1" applyFill="1" applyAlignment="1">
      <alignment wrapText="1"/>
    </xf>
    <xf numFmtId="0" fontId="2" fillId="6" borderId="0" xfId="0" applyFont="1" applyFill="1" applyAlignment="1">
      <alignment horizontal="left" vertical="top"/>
    </xf>
    <xf numFmtId="0" fontId="2" fillId="6" borderId="0" xfId="0" applyFont="1" applyFill="1" applyAlignment="1">
      <alignment horizontal="left" vertical="top" wrapText="1"/>
    </xf>
    <xf numFmtId="0" fontId="23" fillId="6" borderId="0" xfId="0" applyFont="1" applyFill="1" applyAlignment="1">
      <alignment horizontal="left" vertical="top" wrapText="1"/>
    </xf>
    <xf numFmtId="0" fontId="5" fillId="0" borderId="0" xfId="0" applyFont="1" applyAlignment="1">
      <alignment horizontal="left" vertical="top" wrapText="1"/>
    </xf>
    <xf numFmtId="0" fontId="3" fillId="6" borderId="0" xfId="0" applyFont="1" applyFill="1" applyAlignment="1" applyProtection="1">
      <alignment horizontal="left" vertical="top" wrapText="1"/>
      <protection locked="0"/>
    </xf>
    <xf numFmtId="0" fontId="3" fillId="6" borderId="0" xfId="0" applyFont="1" applyFill="1" applyAlignment="1">
      <alignment horizontal="left" vertical="top" wrapText="1"/>
    </xf>
    <xf numFmtId="0" fontId="3" fillId="6" borderId="0" xfId="0" applyFont="1" applyFill="1" applyAlignment="1">
      <alignment horizontal="left" vertical="top"/>
    </xf>
    <xf numFmtId="0" fontId="3" fillId="6" borderId="9" xfId="0" applyFont="1" applyFill="1" applyBorder="1"/>
    <xf numFmtId="0" fontId="3" fillId="6" borderId="9" xfId="0" applyFont="1" applyFill="1" applyBorder="1" applyAlignment="1">
      <alignment wrapText="1"/>
    </xf>
    <xf numFmtId="0" fontId="16" fillId="6" borderId="9" xfId="0" applyFont="1" applyFill="1" applyBorder="1" applyAlignment="1">
      <alignment wrapText="1"/>
    </xf>
    <xf numFmtId="0" fontId="3" fillId="0" borderId="9" xfId="0" applyFont="1" applyBorder="1" applyAlignment="1">
      <alignment wrapText="1"/>
    </xf>
    <xf numFmtId="0" fontId="2" fillId="6" borderId="9" xfId="0" applyFont="1" applyFill="1" applyBorder="1" applyAlignment="1">
      <alignment vertical="center"/>
    </xf>
    <xf numFmtId="0" fontId="18" fillId="6" borderId="9" xfId="0" applyFont="1" applyFill="1" applyBorder="1"/>
    <xf numFmtId="0" fontId="16" fillId="0" borderId="0" xfId="0" applyFont="1" applyAlignment="1">
      <alignment wrapText="1"/>
    </xf>
    <xf numFmtId="0" fontId="16" fillId="0" borderId="0" xfId="0" applyFont="1"/>
    <xf numFmtId="0" fontId="25"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27" fillId="0" borderId="14" xfId="0" applyFont="1" applyBorder="1" applyAlignment="1">
      <alignment horizontal="right" vertical="center"/>
    </xf>
    <xf numFmtId="0" fontId="29" fillId="2" borderId="28"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30" xfId="0" applyFont="1" applyFill="1" applyBorder="1" applyAlignment="1">
      <alignment horizontal="center" vertical="center"/>
    </xf>
    <xf numFmtId="0" fontId="30" fillId="2" borderId="29"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32" xfId="0" applyFont="1" applyFill="1" applyBorder="1" applyAlignment="1">
      <alignment horizontal="center" vertical="center"/>
    </xf>
    <xf numFmtId="0" fontId="31" fillId="0" borderId="0" xfId="0" applyFont="1"/>
    <xf numFmtId="0" fontId="32" fillId="0" borderId="8" xfId="0" applyFont="1" applyBorder="1" applyAlignment="1">
      <alignment horizontal="center" vertical="center" wrapText="1"/>
    </xf>
    <xf numFmtId="0" fontId="27" fillId="0" borderId="8" xfId="0" applyFont="1" applyBorder="1" applyAlignment="1">
      <alignment horizontal="center" vertical="center"/>
    </xf>
    <xf numFmtId="0" fontId="27" fillId="0" borderId="21" xfId="0" applyFont="1" applyBorder="1" applyAlignment="1">
      <alignment horizontal="center" vertical="center"/>
    </xf>
    <xf numFmtId="0" fontId="29" fillId="2" borderId="29" xfId="0" applyFont="1" applyFill="1" applyBorder="1" applyAlignment="1">
      <alignment horizontal="left" vertical="center" wrapText="1"/>
    </xf>
    <xf numFmtId="0" fontId="29" fillId="2" borderId="30" xfId="0" applyFont="1" applyFill="1" applyBorder="1" applyAlignment="1">
      <alignment vertical="center" wrapText="1"/>
    </xf>
    <xf numFmtId="0" fontId="29" fillId="2" borderId="27" xfId="0" applyFont="1" applyFill="1" applyBorder="1" applyAlignment="1">
      <alignment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34" fillId="0" borderId="0" xfId="0" applyFont="1"/>
    <xf numFmtId="0" fontId="22" fillId="0" borderId="12" xfId="0" applyFont="1" applyBorder="1" applyAlignment="1">
      <alignment vertical="center" wrapText="1"/>
    </xf>
    <xf numFmtId="0" fontId="26" fillId="0" borderId="0" xfId="0" applyFont="1" applyAlignment="1">
      <alignment vertical="center"/>
    </xf>
    <xf numFmtId="0" fontId="34" fillId="0" borderId="0" xfId="0" applyFont="1" applyAlignment="1">
      <alignment horizontal="center"/>
    </xf>
    <xf numFmtId="0" fontId="34" fillId="0" borderId="0" xfId="0" applyFont="1" applyAlignment="1">
      <alignment horizontal="left"/>
    </xf>
    <xf numFmtId="0" fontId="3" fillId="0" borderId="12" xfId="0" applyFont="1" applyBorder="1" applyAlignment="1">
      <alignment horizontal="left" vertical="center" wrapText="1"/>
    </xf>
    <xf numFmtId="0" fontId="22" fillId="0" borderId="8" xfId="0" applyFont="1" applyBorder="1" applyAlignment="1">
      <alignment horizontal="center" vertical="center"/>
    </xf>
    <xf numFmtId="0" fontId="27" fillId="0" borderId="14" xfId="0" applyFont="1" applyBorder="1" applyAlignment="1">
      <alignment horizontal="center" vertical="center"/>
    </xf>
    <xf numFmtId="0" fontId="39" fillId="8" borderId="34" xfId="0" applyFont="1" applyFill="1" applyBorder="1" applyAlignment="1">
      <alignment horizontal="left" vertical="center" wrapText="1"/>
    </xf>
    <xf numFmtId="0" fontId="39" fillId="8" borderId="12" xfId="0" applyFont="1" applyFill="1" applyBorder="1" applyAlignment="1">
      <alignment vertical="center" wrapText="1"/>
    </xf>
    <xf numFmtId="0" fontId="39" fillId="8" borderId="8" xfId="0" applyFont="1" applyFill="1" applyBorder="1" applyAlignment="1">
      <alignment horizontal="center" vertical="center" wrapText="1"/>
    </xf>
    <xf numFmtId="0" fontId="39" fillId="8" borderId="8" xfId="0" applyFont="1" applyFill="1" applyBorder="1" applyAlignment="1">
      <alignment vertical="center" wrapText="1"/>
    </xf>
    <xf numFmtId="0" fontId="39" fillId="8" borderId="21" xfId="0" applyFont="1" applyFill="1" applyBorder="1" applyAlignment="1">
      <alignment vertical="center" wrapText="1"/>
    </xf>
    <xf numFmtId="0" fontId="39" fillId="8" borderId="14" xfId="0" applyFont="1" applyFill="1" applyBorder="1" applyAlignment="1">
      <alignment vertical="center" wrapText="1"/>
    </xf>
    <xf numFmtId="0" fontId="39" fillId="8" borderId="20" xfId="0" applyFont="1" applyFill="1" applyBorder="1" applyAlignment="1">
      <alignment vertical="center" wrapText="1"/>
    </xf>
    <xf numFmtId="0" fontId="39" fillId="8" borderId="19" xfId="0" applyFont="1" applyFill="1" applyBorder="1" applyAlignment="1">
      <alignment vertical="center" wrapText="1"/>
    </xf>
    <xf numFmtId="0" fontId="22" fillId="0" borderId="34" xfId="0" applyFont="1" applyBorder="1" applyAlignment="1">
      <alignment horizontal="left" vertical="center" wrapText="1"/>
    </xf>
    <xf numFmtId="0" fontId="22" fillId="0" borderId="12" xfId="0" quotePrefix="1" applyFont="1" applyBorder="1" applyAlignment="1">
      <alignment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39" fillId="8" borderId="21"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39" fillId="8" borderId="20" xfId="0" applyFont="1" applyFill="1" applyBorder="1" applyAlignment="1">
      <alignment horizontal="center" vertical="center" wrapText="1"/>
    </xf>
    <xf numFmtId="0" fontId="39" fillId="8" borderId="19" xfId="0" applyFont="1" applyFill="1" applyBorder="1" applyAlignment="1">
      <alignment horizontal="center" vertical="center" wrapText="1"/>
    </xf>
    <xf numFmtId="0" fontId="39" fillId="8" borderId="12" xfId="0" applyFont="1" applyFill="1" applyBorder="1" applyAlignment="1">
      <alignment horizontal="left" vertical="center"/>
    </xf>
    <xf numFmtId="0" fontId="39" fillId="8" borderId="12" xfId="0" applyFont="1" applyFill="1" applyBorder="1" applyAlignment="1">
      <alignment horizontal="left" vertical="center" wrapText="1"/>
    </xf>
    <xf numFmtId="0" fontId="39" fillId="5" borderId="34"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39" fillId="5" borderId="8"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22" fillId="5" borderId="34" xfId="0" applyFont="1" applyFill="1" applyBorder="1" applyAlignment="1">
      <alignment horizontal="left" vertical="center" wrapText="1"/>
    </xf>
    <xf numFmtId="0" fontId="41" fillId="5" borderId="12" xfId="0" applyFont="1" applyFill="1" applyBorder="1" applyAlignment="1">
      <alignment horizontal="left" vertical="center"/>
    </xf>
    <xf numFmtId="0" fontId="39" fillId="8" borderId="12" xfId="0" applyFont="1" applyFill="1" applyBorder="1" applyAlignment="1">
      <alignment vertical="center"/>
    </xf>
    <xf numFmtId="0" fontId="22" fillId="0" borderId="14" xfId="0" applyFont="1" applyBorder="1" applyAlignment="1">
      <alignment horizontal="center" vertical="center" wrapText="1"/>
    </xf>
    <xf numFmtId="0" fontId="22" fillId="0" borderId="7" xfId="0" applyFont="1" applyBorder="1" applyAlignment="1">
      <alignment horizontal="center" vertical="center"/>
    </xf>
    <xf numFmtId="0" fontId="22" fillId="0" borderId="18" xfId="0" applyFont="1" applyBorder="1" applyAlignment="1">
      <alignment horizontal="center" vertical="center"/>
    </xf>
    <xf numFmtId="0" fontId="22" fillId="0" borderId="35"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7" fillId="2" borderId="0" xfId="4"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left" vertical="center"/>
      <protection locked="0"/>
    </xf>
    <xf numFmtId="0" fontId="14" fillId="2" borderId="1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2" fillId="0" borderId="0" xfId="0" applyFont="1" applyFill="1"/>
    <xf numFmtId="0" fontId="3" fillId="0" borderId="0" xfId="0" applyFont="1" applyFill="1" applyAlignment="1">
      <alignment wrapText="1"/>
    </xf>
    <xf numFmtId="0" fontId="2" fillId="0" borderId="0" xfId="0" applyFont="1" applyFill="1" applyBorder="1" applyAlignment="1">
      <alignment vertical="center" wrapText="1"/>
    </xf>
    <xf numFmtId="0" fontId="2" fillId="0" borderId="20" xfId="0" applyFont="1" applyFill="1" applyBorder="1" applyAlignment="1">
      <alignment wrapText="1"/>
    </xf>
    <xf numFmtId="0" fontId="2" fillId="0" borderId="20" xfId="0" applyFont="1" applyFill="1" applyBorder="1"/>
    <xf numFmtId="0" fontId="44" fillId="0" borderId="0" xfId="0" applyFont="1"/>
    <xf numFmtId="0" fontId="44" fillId="0" borderId="0" xfId="0" applyFont="1" applyAlignment="1">
      <alignment wrapText="1"/>
    </xf>
    <xf numFmtId="0" fontId="45" fillId="0" borderId="0" xfId="0" applyFont="1"/>
    <xf numFmtId="0" fontId="46" fillId="0" borderId="0" xfId="0" applyFont="1" applyAlignment="1">
      <alignment wrapText="1"/>
    </xf>
    <xf numFmtId="0" fontId="36" fillId="0" borderId="0" xfId="0" applyFont="1"/>
    <xf numFmtId="0" fontId="36" fillId="0" borderId="0" xfId="0" applyFont="1" applyAlignment="1">
      <alignment wrapText="1"/>
    </xf>
    <xf numFmtId="0" fontId="2" fillId="3" borderId="6" xfId="0" applyFont="1" applyFill="1" applyBorder="1" applyAlignment="1">
      <alignment horizontal="left" vertical="center" wrapText="1"/>
    </xf>
    <xf numFmtId="0" fontId="11" fillId="0" borderId="0" xfId="0" applyFont="1" applyAlignment="1"/>
    <xf numFmtId="0" fontId="2" fillId="3" borderId="2"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horizontal="left" vertical="center" wrapText="1"/>
    </xf>
    <xf numFmtId="0" fontId="8" fillId="3" borderId="14" xfId="0" applyFont="1" applyFill="1" applyBorder="1" applyAlignment="1">
      <alignment horizontal="left" vertical="center" wrapText="1" indent="2"/>
    </xf>
    <xf numFmtId="0" fontId="8" fillId="3" borderId="36" xfId="0" applyFont="1" applyFill="1" applyBorder="1" applyAlignment="1">
      <alignment wrapText="1"/>
    </xf>
    <xf numFmtId="0" fontId="2" fillId="3" borderId="14" xfId="0" applyFont="1" applyFill="1" applyBorder="1" applyAlignment="1">
      <alignment horizontal="left" vertical="center" wrapText="1" indent="2"/>
    </xf>
    <xf numFmtId="0" fontId="2" fillId="3" borderId="36" xfId="0" applyFont="1" applyFill="1" applyBorder="1" applyAlignment="1">
      <alignment wrapText="1"/>
    </xf>
    <xf numFmtId="0" fontId="2" fillId="3" borderId="14" xfId="0" applyFont="1" applyFill="1" applyBorder="1" applyAlignment="1">
      <alignment horizontal="left" indent="2"/>
    </xf>
    <xf numFmtId="0" fontId="0" fillId="0" borderId="0" xfId="0" applyAlignment="1">
      <alignment vertical="top" wrapText="1"/>
    </xf>
    <xf numFmtId="0" fontId="2" fillId="0" borderId="20" xfId="0" applyFont="1" applyBorder="1" applyAlignment="1">
      <alignment horizontal="left" vertical="center" wrapText="1"/>
    </xf>
    <xf numFmtId="0" fontId="2" fillId="3" borderId="5" xfId="0" applyFont="1" applyFill="1" applyBorder="1" applyAlignment="1">
      <alignment wrapText="1"/>
    </xf>
    <xf numFmtId="0" fontId="2" fillId="3" borderId="14" xfId="0" applyFont="1" applyFill="1" applyBorder="1" applyAlignment="1">
      <alignment vertical="center" wrapText="1"/>
    </xf>
    <xf numFmtId="0" fontId="2" fillId="3" borderId="36" xfId="0" applyFont="1" applyFill="1" applyBorder="1" applyAlignment="1">
      <alignment vertical="center" wrapText="1"/>
    </xf>
    <xf numFmtId="0" fontId="3" fillId="3" borderId="14" xfId="0" applyFont="1" applyFill="1" applyBorder="1" applyAlignment="1">
      <alignment horizontal="left" vertical="center" wrapText="1"/>
    </xf>
    <xf numFmtId="0" fontId="2" fillId="0" borderId="36" xfId="0" applyFont="1" applyBorder="1" applyAlignment="1">
      <alignment horizontal="left" vertical="center" wrapText="1"/>
    </xf>
    <xf numFmtId="0" fontId="3" fillId="3"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xf numFmtId="0" fontId="2" fillId="0" borderId="0" xfId="0" applyFont="1" applyBorder="1" applyAlignment="1">
      <alignment wrapText="1"/>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36" xfId="0" applyFont="1" applyFill="1" applyBorder="1" applyAlignment="1">
      <alignment horizontal="left" vertical="center" wrapText="1"/>
    </xf>
    <xf numFmtId="0" fontId="2" fillId="0" borderId="14" xfId="0" applyFont="1" applyBorder="1" applyAlignment="1">
      <alignment horizontal="left" vertical="center"/>
    </xf>
    <xf numFmtId="0" fontId="13" fillId="0" borderId="36" xfId="5" applyFill="1" applyBorder="1" applyAlignment="1">
      <alignment horizontal="left" vertical="center" wrapText="1"/>
    </xf>
    <xf numFmtId="14" fontId="2" fillId="0" borderId="36" xfId="0" applyNumberFormat="1"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Border="1" applyAlignment="1">
      <alignment horizontal="left" vertical="center"/>
    </xf>
    <xf numFmtId="0" fontId="2" fillId="0" borderId="3" xfId="0" applyFont="1" applyFill="1" applyBorder="1" applyAlignment="1">
      <alignment horizontal="left" vertical="center" wrapText="1"/>
    </xf>
    <xf numFmtId="0" fontId="2" fillId="0" borderId="2" xfId="0" applyFont="1" applyBorder="1" applyAlignment="1">
      <alignment horizontal="left" vertical="center"/>
    </xf>
    <xf numFmtId="0" fontId="2" fillId="0" borderId="10" xfId="0" applyFont="1" applyBorder="1" applyAlignment="1">
      <alignment vertical="center" wrapText="1"/>
    </xf>
    <xf numFmtId="0" fontId="2"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xf>
    <xf numFmtId="164" fontId="2" fillId="0" borderId="36" xfId="1" applyNumberFormat="1" applyFont="1" applyFill="1" applyBorder="1" applyAlignment="1">
      <alignment horizontal="left" vertical="center" wrapText="1"/>
    </xf>
    <xf numFmtId="2" fontId="2" fillId="0" borderId="36" xfId="0" applyNumberFormat="1"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36" xfId="0"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164" fontId="21" fillId="0" borderId="36" xfId="5" applyNumberFormat="1" applyFont="1" applyFill="1" applyBorder="1" applyAlignment="1">
      <alignment horizontal="left" vertical="center" wrapText="1"/>
    </xf>
    <xf numFmtId="0" fontId="3" fillId="0" borderId="12" xfId="0" applyFont="1" applyBorder="1" applyAlignment="1">
      <alignment horizontal="left" vertical="center"/>
    </xf>
    <xf numFmtId="49" fontId="2" fillId="0" borderId="36" xfId="1" applyNumberFormat="1" applyFont="1" applyFill="1" applyBorder="1" applyAlignment="1">
      <alignment horizontal="left" vertical="center" wrapText="1"/>
    </xf>
    <xf numFmtId="0" fontId="14" fillId="2" borderId="13" xfId="0" applyFont="1" applyFill="1" applyBorder="1" applyAlignment="1" applyProtection="1">
      <alignment horizontal="center" vertical="center" wrapText="1"/>
      <protection locked="0"/>
    </xf>
    <xf numFmtId="9" fontId="14" fillId="2" borderId="0" xfId="3" applyFont="1" applyFill="1" applyBorder="1" applyAlignment="1" applyProtection="1">
      <alignment horizontal="left" vertical="center"/>
      <protection locked="0"/>
    </xf>
    <xf numFmtId="9" fontId="14" fillId="0" borderId="0" xfId="3" applyFont="1" applyFill="1" applyBorder="1" applyAlignment="1" applyProtection="1">
      <alignment horizontal="left" vertical="center"/>
      <protection locked="0"/>
    </xf>
    <xf numFmtId="0" fontId="0" fillId="0" borderId="0" xfId="0" applyBorder="1" applyAlignment="1">
      <alignment vertical="center"/>
    </xf>
    <xf numFmtId="0" fontId="5" fillId="4" borderId="0" xfId="0" applyFont="1" applyFill="1" applyBorder="1" applyAlignment="1" applyProtection="1">
      <alignment horizontal="left" vertical="center" wrapText="1"/>
      <protection locked="0"/>
    </xf>
    <xf numFmtId="0" fontId="14" fillId="4" borderId="0" xfId="0" applyFont="1" applyFill="1" applyBorder="1" applyAlignment="1" applyProtection="1">
      <alignment horizontal="left" vertical="center" wrapText="1"/>
      <protection locked="0"/>
    </xf>
    <xf numFmtId="9" fontId="5" fillId="4" borderId="0" xfId="3" applyFont="1" applyFill="1" applyBorder="1" applyAlignment="1" applyProtection="1">
      <alignment horizontal="left" vertical="center" wrapText="1"/>
      <protection locked="0"/>
    </xf>
    <xf numFmtId="9" fontId="14" fillId="4" borderId="0" xfId="3" applyFont="1" applyFill="1" applyBorder="1" applyAlignment="1" applyProtection="1">
      <alignment horizontal="left" vertical="center" wrapText="1"/>
      <protection locked="0"/>
    </xf>
    <xf numFmtId="9" fontId="14" fillId="0" borderId="0" xfId="3" applyFont="1" applyFill="1" applyBorder="1" applyAlignment="1" applyProtection="1">
      <alignment horizontal="left" vertical="center" wrapText="1"/>
      <protection locked="0"/>
    </xf>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3" fontId="2" fillId="0" borderId="36" xfId="0" applyNumberFormat="1"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49" fontId="0" fillId="0" borderId="36" xfId="0" applyNumberFormat="1" applyFill="1" applyBorder="1" applyAlignment="1">
      <alignment horizontal="left" vertical="center" wrapText="1"/>
    </xf>
    <xf numFmtId="0" fontId="43" fillId="0" borderId="36" xfId="0" applyFont="1" applyFill="1" applyBorder="1" applyAlignment="1">
      <alignment horizontal="left" vertical="center" wrapText="1"/>
    </xf>
    <xf numFmtId="0" fontId="2" fillId="0" borderId="19" xfId="0" applyFont="1" applyFill="1" applyBorder="1"/>
    <xf numFmtId="0" fontId="0" fillId="0" borderId="0" xfId="0" applyFill="1"/>
    <xf numFmtId="0" fontId="3" fillId="0" borderId="0" xfId="0" applyFont="1" applyAlignment="1"/>
    <xf numFmtId="0" fontId="3" fillId="0" borderId="11" xfId="0" applyFont="1" applyBorder="1" applyAlignment="1"/>
    <xf numFmtId="0" fontId="3" fillId="0" borderId="0" xfId="0" applyFont="1" applyAlignment="1">
      <alignment horizontal="left" vertical="center"/>
    </xf>
    <xf numFmtId="0" fontId="2" fillId="0" borderId="0" xfId="0" applyFont="1" applyFill="1" applyAlignment="1">
      <alignment horizontal="left" vertical="center" wrapText="1"/>
    </xf>
    <xf numFmtId="0" fontId="14" fillId="4" borderId="37"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wrapText="1"/>
      <protection locked="0"/>
    </xf>
    <xf numFmtId="164" fontId="20" fillId="0" borderId="12" xfId="1" applyNumberFormat="1" applyFont="1" applyFill="1" applyBorder="1" applyAlignment="1">
      <alignment horizontal="left" vertical="center" wrapText="1"/>
    </xf>
    <xf numFmtId="164" fontId="20" fillId="0" borderId="12" xfId="1" applyNumberFormat="1" applyFont="1" applyFill="1" applyBorder="1" applyAlignment="1">
      <alignment horizontal="left" vertical="center"/>
    </xf>
    <xf numFmtId="164" fontId="20" fillId="0" borderId="36" xfId="1" applyNumberFormat="1" applyFont="1" applyFill="1" applyBorder="1" applyAlignment="1">
      <alignment horizontal="left" vertical="center"/>
    </xf>
    <xf numFmtId="9" fontId="20" fillId="0" borderId="12" xfId="3" applyFont="1" applyFill="1" applyBorder="1" applyAlignment="1">
      <alignment horizontal="left" vertical="center"/>
    </xf>
    <xf numFmtId="9" fontId="20" fillId="0" borderId="36" xfId="3" applyFont="1" applyFill="1" applyBorder="1" applyAlignment="1">
      <alignment horizontal="left" vertical="center"/>
    </xf>
    <xf numFmtId="165" fontId="20" fillId="0" borderId="12" xfId="3" applyNumberFormat="1" applyFont="1" applyFill="1" applyBorder="1" applyAlignment="1">
      <alignment horizontal="left" vertical="center" wrapText="1"/>
    </xf>
    <xf numFmtId="165" fontId="20" fillId="0" borderId="36" xfId="3" applyNumberFormat="1" applyFont="1" applyFill="1" applyBorder="1" applyAlignment="1">
      <alignment horizontal="left" vertical="center" wrapText="1"/>
    </xf>
    <xf numFmtId="0" fontId="22" fillId="0" borderId="14" xfId="0" applyFont="1" applyBorder="1" applyAlignment="1">
      <alignment horizontal="left" vertical="center" wrapText="1"/>
    </xf>
    <xf numFmtId="9" fontId="20" fillId="0" borderId="12" xfId="3" applyFont="1" applyFill="1" applyBorder="1" applyAlignment="1">
      <alignment horizontal="left" vertical="center" wrapText="1"/>
    </xf>
    <xf numFmtId="9" fontId="20" fillId="0" borderId="36" xfId="3"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8" fillId="0" borderId="0" xfId="0" applyFont="1" applyBorder="1" applyAlignment="1">
      <alignment vertical="center"/>
    </xf>
    <xf numFmtId="1" fontId="20" fillId="0" borderId="12" xfId="3" applyNumberFormat="1" applyFont="1" applyFill="1" applyBorder="1" applyAlignment="1">
      <alignment horizontal="left" vertical="center" wrapText="1"/>
    </xf>
    <xf numFmtId="1" fontId="20" fillId="0" borderId="36" xfId="3" applyNumberFormat="1" applyFont="1" applyFill="1" applyBorder="1" applyAlignment="1">
      <alignment horizontal="left" vertical="center" wrapText="1"/>
    </xf>
    <xf numFmtId="0" fontId="20" fillId="0" borderId="12" xfId="3" applyNumberFormat="1" applyFont="1" applyFill="1" applyBorder="1" applyAlignment="1">
      <alignment horizontal="left" vertical="center" wrapText="1"/>
    </xf>
    <xf numFmtId="0" fontId="20" fillId="0" borderId="36" xfId="3" applyNumberFormat="1" applyFont="1" applyFill="1" applyBorder="1" applyAlignment="1">
      <alignment horizontal="left" vertical="center" wrapText="1"/>
    </xf>
    <xf numFmtId="2" fontId="20" fillId="0" borderId="12" xfId="3" applyNumberFormat="1" applyFont="1" applyFill="1" applyBorder="1" applyAlignment="1">
      <alignment horizontal="left" vertical="center" wrapText="1"/>
    </xf>
    <xf numFmtId="2" fontId="20" fillId="0" borderId="36" xfId="3" applyNumberFormat="1" applyFont="1" applyFill="1" applyBorder="1" applyAlignment="1">
      <alignment horizontal="left" vertical="center" wrapText="1"/>
    </xf>
    <xf numFmtId="0" fontId="2" fillId="0" borderId="0" xfId="0" applyFont="1" applyFill="1" applyAlignment="1">
      <alignment wrapTex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9" fontId="2" fillId="0" borderId="21" xfId="3" applyFont="1" applyFill="1" applyBorder="1" applyAlignment="1">
      <alignment horizontal="left" vertical="center" wrapText="1"/>
    </xf>
    <xf numFmtId="9" fontId="2" fillId="0" borderId="20" xfId="3" applyFont="1" applyFill="1" applyBorder="1" applyAlignment="1">
      <alignment horizontal="left" vertical="center" wrapText="1"/>
    </xf>
    <xf numFmtId="0" fontId="0" fillId="0" borderId="0" xfId="0" applyFill="1" applyAlignment="1">
      <alignment horizontal="left" vertical="center"/>
    </xf>
    <xf numFmtId="2" fontId="2" fillId="0" borderId="34" xfId="1" applyNumberFormat="1" applyFont="1" applyFill="1" applyBorder="1" applyAlignment="1">
      <alignment horizontal="left" vertical="center"/>
    </xf>
    <xf numFmtId="2" fontId="2" fillId="0" borderId="20" xfId="1" applyNumberFormat="1" applyFont="1" applyFill="1" applyBorder="1" applyAlignment="1">
      <alignment horizontal="left" vertical="center"/>
    </xf>
    <xf numFmtId="0" fontId="42" fillId="0" borderId="20"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9" fontId="0" fillId="0" borderId="21" xfId="3" applyFont="1" applyFill="1" applyBorder="1" applyAlignment="1">
      <alignment horizontal="left" vertical="center" wrapText="1"/>
    </xf>
    <xf numFmtId="9" fontId="0" fillId="0" borderId="20" xfId="3" applyFont="1" applyFill="1" applyBorder="1" applyAlignment="1">
      <alignment horizontal="left" vertical="center" wrapText="1"/>
    </xf>
    <xf numFmtId="0" fontId="47" fillId="0" borderId="0" xfId="0" applyFont="1" applyFill="1" applyAlignment="1">
      <alignment horizontal="left" vertical="center"/>
    </xf>
    <xf numFmtId="0" fontId="3" fillId="0" borderId="0" xfId="0" applyFont="1" applyBorder="1" applyAlignment="1">
      <alignment vertical="top"/>
    </xf>
    <xf numFmtId="0" fontId="2" fillId="0" borderId="20" xfId="0" applyFont="1" applyFill="1" applyBorder="1" applyAlignment="1">
      <alignment horizontal="right" wrapText="1"/>
    </xf>
    <xf numFmtId="6" fontId="2" fillId="0" borderId="20" xfId="2" applyNumberFormat="1" applyFont="1" applyFill="1" applyBorder="1" applyAlignment="1">
      <alignment horizontal="right" wrapText="1"/>
    </xf>
    <xf numFmtId="14" fontId="2" fillId="0" borderId="20" xfId="0" applyNumberFormat="1" applyFont="1" applyFill="1" applyBorder="1" applyAlignment="1">
      <alignment horizontal="right" wrapText="1"/>
    </xf>
    <xf numFmtId="0" fontId="11" fillId="0" borderId="0" xfId="4" applyFont="1" applyAlignment="1" applyProtection="1">
      <alignment horizontal="left" vertical="center"/>
      <protection locked="0"/>
    </xf>
    <xf numFmtId="0" fontId="15" fillId="0" borderId="0" xfId="4" applyFont="1" applyAlignment="1" applyProtection="1">
      <alignment horizontal="left" vertical="center"/>
      <protection locked="0"/>
    </xf>
    <xf numFmtId="0" fontId="3" fillId="0" borderId="12" xfId="0" applyFont="1" applyBorder="1" applyAlignment="1" applyProtection="1">
      <alignment vertical="center" wrapText="1"/>
      <protection locked="0"/>
    </xf>
    <xf numFmtId="0" fontId="2" fillId="0" borderId="12" xfId="0" applyFont="1" applyFill="1" applyBorder="1" applyAlignment="1">
      <alignment vertical="center" wrapText="1"/>
    </xf>
    <xf numFmtId="0" fontId="2" fillId="0" borderId="36"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Border="1" applyAlignment="1">
      <alignment vertical="center"/>
    </xf>
    <xf numFmtId="0" fontId="3" fillId="0" borderId="36" xfId="0" applyFont="1" applyBorder="1" applyAlignment="1">
      <alignment vertical="center" wrapText="1"/>
    </xf>
    <xf numFmtId="0" fontId="3" fillId="0" borderId="12" xfId="0" quotePrefix="1" applyFont="1" applyBorder="1" applyAlignment="1">
      <alignment vertical="center"/>
    </xf>
    <xf numFmtId="0" fontId="21" fillId="0" borderId="36" xfId="5" applyFont="1" applyFill="1" applyBorder="1" applyAlignment="1">
      <alignment vertical="center" wrapText="1"/>
    </xf>
    <xf numFmtId="0" fontId="3" fillId="0" borderId="14" xfId="0" applyFont="1" applyBorder="1" applyAlignment="1">
      <alignment vertical="center" wrapText="1"/>
    </xf>
    <xf numFmtId="0" fontId="2" fillId="0" borderId="12" xfId="0" applyFont="1" applyBorder="1" applyAlignment="1">
      <alignment vertical="center"/>
    </xf>
    <xf numFmtId="0" fontId="2" fillId="0" borderId="36" xfId="0" applyFont="1" applyBorder="1" applyAlignment="1">
      <alignment vertical="center" wrapText="1"/>
    </xf>
    <xf numFmtId="0" fontId="2" fillId="0" borderId="12" xfId="0" quotePrefix="1" applyFont="1" applyBorder="1" applyAlignment="1">
      <alignment vertical="center"/>
    </xf>
    <xf numFmtId="0" fontId="3" fillId="0" borderId="36" xfId="0" applyFont="1" applyFill="1" applyBorder="1" applyAlignment="1">
      <alignment vertical="center" wrapText="1"/>
    </xf>
    <xf numFmtId="0" fontId="22" fillId="0" borderId="20" xfId="0" applyFont="1" applyBorder="1" applyAlignment="1">
      <alignment vertical="center" wrapText="1"/>
    </xf>
    <xf numFmtId="0" fontId="39" fillId="0" borderId="33"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33" xfId="0" applyFont="1" applyBorder="1" applyAlignment="1">
      <alignment horizontal="center" vertical="center"/>
    </xf>
    <xf numFmtId="0" fontId="22" fillId="0" borderId="20" xfId="0" applyFont="1" applyBorder="1" applyAlignment="1">
      <alignment vertical="center"/>
    </xf>
    <xf numFmtId="0" fontId="22" fillId="0" borderId="20" xfId="0" applyFont="1" applyFill="1" applyBorder="1" applyAlignment="1">
      <alignment horizontal="left" vertical="center" wrapText="1"/>
    </xf>
    <xf numFmtId="0" fontId="22" fillId="0" borderId="20" xfId="0" applyFont="1" applyBorder="1" applyAlignment="1">
      <alignment wrapText="1"/>
    </xf>
    <xf numFmtId="0" fontId="22" fillId="0" borderId="20" xfId="0" applyFont="1" applyBorder="1"/>
    <xf numFmtId="0" fontId="22" fillId="0" borderId="20" xfId="0" applyFont="1" applyBorder="1" applyAlignment="1" applyProtection="1">
      <alignment horizontal="left" vertical="center" wrapText="1"/>
      <protection locked="0"/>
    </xf>
    <xf numFmtId="0" fontId="22" fillId="0" borderId="20" xfId="0" quotePrefix="1" applyFont="1" applyBorder="1" applyAlignment="1">
      <alignment vertical="center" wrapText="1"/>
    </xf>
    <xf numFmtId="0" fontId="22" fillId="0" borderId="33" xfId="0" applyFont="1" applyBorder="1" applyAlignment="1">
      <alignment horizontal="center" vertical="center" wrapText="1"/>
    </xf>
    <xf numFmtId="0" fontId="22" fillId="0" borderId="38" xfId="0" applyFont="1" applyBorder="1" applyAlignment="1">
      <alignment horizontal="center" vertical="center"/>
    </xf>
    <xf numFmtId="0" fontId="26" fillId="0" borderId="9" xfId="0" applyFont="1" applyBorder="1" applyAlignment="1">
      <alignment vertical="center"/>
    </xf>
    <xf numFmtId="0" fontId="32" fillId="0" borderId="21" xfId="0" applyFont="1" applyBorder="1" applyAlignment="1">
      <alignment vertical="center"/>
    </xf>
    <xf numFmtId="0" fontId="32" fillId="0" borderId="14" xfId="0" applyFont="1" applyBorder="1" applyAlignment="1">
      <alignment vertical="center"/>
    </xf>
    <xf numFmtId="0" fontId="32" fillId="0" borderId="20" xfId="0" applyFont="1" applyBorder="1" applyAlignment="1">
      <alignment vertical="center"/>
    </xf>
    <xf numFmtId="0" fontId="32" fillId="0" borderId="19" xfId="0" applyFont="1" applyBorder="1" applyAlignment="1">
      <alignment vertical="center"/>
    </xf>
    <xf numFmtId="0" fontId="39" fillId="0" borderId="20" xfId="0" applyFont="1" applyBorder="1" applyAlignment="1"/>
    <xf numFmtId="0" fontId="22" fillId="0" borderId="20" xfId="0" applyFont="1" applyBorder="1" applyAlignment="1"/>
    <xf numFmtId="0" fontId="27" fillId="0" borderId="14" xfId="0" applyFont="1" applyBorder="1" applyAlignment="1">
      <alignment horizontal="center" vertical="center"/>
    </xf>
    <xf numFmtId="0" fontId="27" fillId="0" borderId="33" xfId="0" applyFont="1" applyBorder="1" applyAlignment="1">
      <alignment horizontal="center" vertical="center"/>
    </xf>
  </cellXfs>
  <cellStyles count="7">
    <cellStyle name="Comma" xfId="1" builtinId="3"/>
    <cellStyle name="Currency" xfId="2" builtinId="4"/>
    <cellStyle name="Heading 2 2" xfId="4" xr:uid="{00000000-0005-0000-0000-000002000000}"/>
    <cellStyle name="Hyperlink" xfId="5" builtinId="8"/>
    <cellStyle name="Normal" xfId="0" builtinId="0"/>
    <cellStyle name="Normal 4" xfId="6" xr:uid="{00000000-0005-0000-0000-000005000000}"/>
    <cellStyle name="Percent" xfId="3" builtinId="5"/>
  </cellStyles>
  <dxfs count="5">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s>
  <tableStyles count="0" defaultTableStyle="TableStyleMedium2" defaultPivotStyle="PivotStyleLight16"/>
  <colors>
    <mruColors>
      <color rgb="FF046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086\MCCM_SD\CMS%20Reporting\MCPAR\2022\MCPAR%20-LL%20Draft%20-%20Senio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A_COVER"/>
      <sheetName val="B_STATE_set-indc"/>
      <sheetName val="C1_PROG_set-indc"/>
      <sheetName val="C2_PROG_free-indc_accs"/>
      <sheetName val="D1_PLAN_set-indc"/>
      <sheetName val="D2_PLAN_free-indc_qual"/>
      <sheetName val="D3_PLAN_free-indc_sanc"/>
      <sheetName val="E_BSS_set-indc"/>
      <sheetName val="Glossary"/>
      <sheetName val="Crosswalk"/>
      <sheetName val="Set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an Welsh" id="{AABD6DDD-6044-4C08-B5CC-FE5E3AE2D4F2}" userId="Dan Welsh"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B10" totalsRowShown="0" headerRowDxfId="4" dataDxfId="3" tableBorderDxfId="2" headerRowCellStyle="Heading 2 2">
  <autoFilter ref="A2:B10" xr:uid="{00000000-0009-0000-0100-000002000000}">
    <filterColumn colId="0" hiddenButton="1"/>
    <filterColumn colId="1" hiddenButton="1"/>
  </autoFilter>
  <tableColumns count="2">
    <tableColumn id="1" xr3:uid="{00000000-0010-0000-0000-000001000000}" name="Item" dataDxfId="1"/>
    <tableColumn id="2" xr3:uid="{00000000-0010-0000-0000-000002000000}" name="Instruction or descrip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M3" dT="2020-12-23T17:54:52.95" personId="{AABD6DDD-6044-4C08-B5CC-FE5E3AE2D4F2}" id="{31E437DE-0511-4F3A-8C6B-9306494CF3E4}">
    <text>Belongs to D1.VI.1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ncounties.org/aboutmnc/counties/county_websites.php" TargetMode="External"/><Relationship Id="rId1" Type="http://schemas.openxmlformats.org/officeDocument/2006/relationships/hyperlink" Target="https://mn.gov/dhs/assets/2022-snbc-model-contract_tcm1053-51503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dicaid.gov/medicaid/downloads/ed-validation-toolkit.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046B5C"/>
  </sheetPr>
  <dimension ref="A1:G26"/>
  <sheetViews>
    <sheetView showGridLines="0" showRowColHeaders="0" tabSelected="1" zoomScaleNormal="100" workbookViewId="0">
      <pane ySplit="1" topLeftCell="A2" activePane="bottomLeft" state="frozen"/>
      <selection pane="bottomLeft" activeCell="E73" sqref="E73"/>
    </sheetView>
  </sheetViews>
  <sheetFormatPr defaultColWidth="8.7265625" defaultRowHeight="14" x14ac:dyDescent="0.3"/>
  <cols>
    <col min="1" max="1" width="123.54296875" style="1" customWidth="1"/>
    <col min="2" max="2" width="26.7265625" style="2" customWidth="1"/>
    <col min="3" max="7" width="16.453125" style="2" customWidth="1"/>
    <col min="8" max="16384" width="8.7265625" style="1"/>
  </cols>
  <sheetData>
    <row r="1" spans="1:2" s="7" customFormat="1" ht="23.25" customHeight="1" x14ac:dyDescent="0.5">
      <c r="A1" s="180" t="s">
        <v>19</v>
      </c>
      <c r="B1" s="180"/>
    </row>
    <row r="2" spans="1:2" ht="22.5" x14ac:dyDescent="0.3">
      <c r="A2" s="4" t="s">
        <v>701</v>
      </c>
      <c r="B2" s="3"/>
    </row>
    <row r="3" spans="1:2" ht="106.5" customHeight="1" x14ac:dyDescent="0.3">
      <c r="A3" s="179" t="s">
        <v>830</v>
      </c>
      <c r="B3" s="191"/>
    </row>
    <row r="4" spans="1:2" ht="72" customHeight="1" x14ac:dyDescent="0.3">
      <c r="A4" s="183" t="s">
        <v>736</v>
      </c>
      <c r="B4" s="5"/>
    </row>
    <row r="5" spans="1:2" ht="58.5" customHeight="1" x14ac:dyDescent="0.3">
      <c r="A5" s="181" t="s">
        <v>829</v>
      </c>
      <c r="B5" s="182"/>
    </row>
    <row r="6" spans="1:2" ht="22.5" x14ac:dyDescent="0.3">
      <c r="A6" s="4" t="s">
        <v>735</v>
      </c>
      <c r="B6" s="3"/>
    </row>
    <row r="7" spans="1:2" ht="141.75" customHeight="1" x14ac:dyDescent="0.3">
      <c r="A7" s="192" t="s">
        <v>776</v>
      </c>
      <c r="B7" s="193"/>
    </row>
    <row r="8" spans="1:2" x14ac:dyDescent="0.3">
      <c r="A8" s="184" t="s">
        <v>17</v>
      </c>
      <c r="B8" s="185" t="s">
        <v>16</v>
      </c>
    </row>
    <row r="9" spans="1:2" x14ac:dyDescent="0.3">
      <c r="A9" s="186" t="s">
        <v>707</v>
      </c>
      <c r="B9" s="187" t="s">
        <v>18</v>
      </c>
    </row>
    <row r="10" spans="1:2" x14ac:dyDescent="0.3">
      <c r="A10" s="186" t="s">
        <v>15</v>
      </c>
      <c r="B10" s="187" t="s">
        <v>14</v>
      </c>
    </row>
    <row r="11" spans="1:2" x14ac:dyDescent="0.3">
      <c r="A11" s="188" t="s">
        <v>13</v>
      </c>
      <c r="B11" s="187" t="s">
        <v>12</v>
      </c>
    </row>
    <row r="12" spans="1:2" x14ac:dyDescent="0.3">
      <c r="A12" s="188" t="s">
        <v>11</v>
      </c>
      <c r="B12" s="187" t="s">
        <v>10</v>
      </c>
    </row>
    <row r="13" spans="1:2" ht="15" customHeight="1" x14ac:dyDescent="0.3">
      <c r="A13" s="188" t="s">
        <v>9</v>
      </c>
      <c r="B13" s="187" t="s">
        <v>8</v>
      </c>
    </row>
    <row r="14" spans="1:2" x14ac:dyDescent="0.3">
      <c r="A14" s="188" t="s">
        <v>7</v>
      </c>
      <c r="B14" s="187" t="s">
        <v>6</v>
      </c>
    </row>
    <row r="15" spans="1:2" x14ac:dyDescent="0.3">
      <c r="A15" s="188" t="s">
        <v>5</v>
      </c>
      <c r="B15" s="187" t="s">
        <v>646</v>
      </c>
    </row>
    <row r="16" spans="1:2" x14ac:dyDescent="0.3">
      <c r="A16" s="188" t="s">
        <v>4</v>
      </c>
      <c r="B16" s="187" t="s">
        <v>647</v>
      </c>
    </row>
    <row r="17" spans="1:2" x14ac:dyDescent="0.3">
      <c r="A17" s="188" t="s">
        <v>3</v>
      </c>
      <c r="B17" s="187" t="s">
        <v>2</v>
      </c>
    </row>
    <row r="18" spans="1:2" x14ac:dyDescent="0.3">
      <c r="A18" s="188" t="s">
        <v>648</v>
      </c>
      <c r="B18" s="187" t="s">
        <v>648</v>
      </c>
    </row>
    <row r="19" spans="1:2" x14ac:dyDescent="0.3">
      <c r="A19" s="188" t="s">
        <v>704</v>
      </c>
      <c r="B19" s="187" t="s">
        <v>702</v>
      </c>
    </row>
    <row r="20" spans="1:2" ht="106.5" customHeight="1" x14ac:dyDescent="0.3">
      <c r="A20" s="190" t="s">
        <v>828</v>
      </c>
      <c r="B20" s="189"/>
    </row>
    <row r="21" spans="1:2" ht="14.25" customHeight="1" x14ac:dyDescent="0.3">
      <c r="A21" s="189"/>
      <c r="B21" s="189"/>
    </row>
    <row r="22" spans="1:2" ht="14.25" customHeight="1" x14ac:dyDescent="0.3">
      <c r="A22" s="189"/>
      <c r="B22" s="189"/>
    </row>
    <row r="23" spans="1:2" ht="14.25" customHeight="1" x14ac:dyDescent="0.3">
      <c r="A23" s="189"/>
      <c r="B23" s="189"/>
    </row>
    <row r="24" spans="1:2" ht="14.25" customHeight="1" x14ac:dyDescent="0.3">
      <c r="A24" s="189"/>
      <c r="B24" s="189"/>
    </row>
    <row r="25" spans="1:2" ht="14.25" customHeight="1" x14ac:dyDescent="0.3">
      <c r="A25" s="189"/>
      <c r="B25" s="189"/>
    </row>
    <row r="26" spans="1:2" ht="14.25" customHeight="1" x14ac:dyDescent="0.3">
      <c r="A26" s="189"/>
      <c r="B26" s="189"/>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46B5C"/>
  </sheetPr>
  <dimension ref="A1:G10"/>
  <sheetViews>
    <sheetView showGridLines="0" showRowColHeaders="0" zoomScaleNormal="100" workbookViewId="0">
      <pane ySplit="2" topLeftCell="A3" activePane="bottomLeft" state="frozen"/>
      <selection pane="bottomLeft" activeCell="D48" sqref="D48"/>
    </sheetView>
  </sheetViews>
  <sheetFormatPr defaultColWidth="8.7265625" defaultRowHeight="14" x14ac:dyDescent="0.3"/>
  <cols>
    <col min="1" max="1" width="23.7265625" style="1" customWidth="1"/>
    <col min="2" max="2" width="144.81640625" style="2" bestFit="1" customWidth="1"/>
    <col min="3" max="7" width="16.453125" style="2" customWidth="1"/>
    <col min="8" max="16384" width="8.7265625" style="1"/>
  </cols>
  <sheetData>
    <row r="1" spans="1:2" s="7" customFormat="1" ht="23.25" customHeight="1" x14ac:dyDescent="0.5">
      <c r="A1" s="180" t="s">
        <v>649</v>
      </c>
      <c r="B1" s="180"/>
    </row>
    <row r="2" spans="1:2" ht="22.5" x14ac:dyDescent="0.3">
      <c r="A2" s="159" t="s">
        <v>705</v>
      </c>
      <c r="B2" s="159" t="s">
        <v>706</v>
      </c>
    </row>
    <row r="3" spans="1:2" ht="32.25" customHeight="1" x14ac:dyDescent="0.3">
      <c r="A3" s="194" t="s">
        <v>1</v>
      </c>
      <c r="B3" s="195" t="s">
        <v>0</v>
      </c>
    </row>
    <row r="4" spans="1:2" ht="72.400000000000006" customHeight="1" x14ac:dyDescent="0.3">
      <c r="A4" s="194" t="s">
        <v>22</v>
      </c>
      <c r="B4" s="196" t="s">
        <v>642</v>
      </c>
    </row>
    <row r="5" spans="1:2" ht="32.5" customHeight="1" x14ac:dyDescent="0.3">
      <c r="A5" s="194" t="s">
        <v>21</v>
      </c>
      <c r="B5" s="196" t="s">
        <v>708</v>
      </c>
    </row>
    <row r="6" spans="1:2" ht="28" x14ac:dyDescent="0.3">
      <c r="A6" s="194" t="s">
        <v>20</v>
      </c>
      <c r="B6" s="198" t="s">
        <v>733</v>
      </c>
    </row>
    <row r="7" spans="1:2" ht="44.25" customHeight="1" x14ac:dyDescent="0.3">
      <c r="A7" s="194" t="s">
        <v>644</v>
      </c>
      <c r="B7" s="196" t="s">
        <v>709</v>
      </c>
    </row>
    <row r="8" spans="1:2" ht="56" x14ac:dyDescent="0.3">
      <c r="A8" s="194" t="s">
        <v>650</v>
      </c>
      <c r="B8" s="196" t="s">
        <v>710</v>
      </c>
    </row>
    <row r="9" spans="1:2" ht="91.5" customHeight="1" x14ac:dyDescent="0.3">
      <c r="A9" s="194" t="s">
        <v>651</v>
      </c>
      <c r="B9" s="196" t="s">
        <v>734</v>
      </c>
    </row>
    <row r="10" spans="1:2" ht="28" x14ac:dyDescent="0.3">
      <c r="A10" s="194" t="s">
        <v>643</v>
      </c>
      <c r="B10" s="198" t="s">
        <v>711</v>
      </c>
    </row>
  </sheetData>
  <pageMargins left="0.7" right="0.7" top="0.75" bottom="0.75" header="0.3" footer="0.3"/>
  <pageSetup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D27"/>
  <sheetViews>
    <sheetView showGridLines="0" showRowColHeaders="0" zoomScaleNormal="100" workbookViewId="0">
      <pane xSplit="1" ySplit="2" topLeftCell="B3" activePane="bottomRight" state="frozen"/>
      <selection pane="topRight" activeCell="C1" sqref="C1"/>
      <selection pane="bottomLeft" activeCell="A4" sqref="A4"/>
      <selection pane="bottomRight" activeCell="H88" sqref="H88"/>
    </sheetView>
  </sheetViews>
  <sheetFormatPr defaultColWidth="9.26953125" defaultRowHeight="14" x14ac:dyDescent="0.3"/>
  <cols>
    <col min="1" max="1" width="26.453125" style="1" bestFit="1" customWidth="1"/>
    <col min="2" max="2" width="67.26953125" style="1" customWidth="1"/>
    <col min="3" max="3" width="42.7265625" style="1" customWidth="1"/>
    <col min="4" max="16384" width="9.26953125" style="1"/>
  </cols>
  <sheetData>
    <row r="1" spans="1:4" ht="23.25" customHeight="1" x14ac:dyDescent="0.3">
      <c r="A1" s="19" t="s">
        <v>52</v>
      </c>
      <c r="B1" s="18"/>
      <c r="C1" s="18"/>
      <c r="D1" s="18"/>
    </row>
    <row r="2" spans="1:4" ht="15" customHeight="1" x14ac:dyDescent="0.3">
      <c r="A2" s="17" t="s">
        <v>51</v>
      </c>
      <c r="B2" s="17" t="s">
        <v>50</v>
      </c>
      <c r="C2" s="16" t="s">
        <v>48</v>
      </c>
    </row>
    <row r="3" spans="1:4" x14ac:dyDescent="0.3">
      <c r="A3" s="205" t="s">
        <v>47</v>
      </c>
      <c r="B3" s="206" t="s">
        <v>46</v>
      </c>
      <c r="C3" s="207" t="s">
        <v>445</v>
      </c>
    </row>
    <row r="4" spans="1:4" s="13" customFormat="1" ht="81.75" customHeight="1" x14ac:dyDescent="0.3">
      <c r="A4" s="208" t="s">
        <v>45</v>
      </c>
      <c r="B4" s="206" t="s">
        <v>44</v>
      </c>
      <c r="C4" s="207" t="s">
        <v>969</v>
      </c>
    </row>
    <row r="5" spans="1:4" s="13" customFormat="1" ht="15" customHeight="1" x14ac:dyDescent="0.3">
      <c r="A5" s="208" t="s">
        <v>43</v>
      </c>
      <c r="B5" s="206" t="s">
        <v>42</v>
      </c>
      <c r="C5" s="209" t="s">
        <v>831</v>
      </c>
    </row>
    <row r="6" spans="1:4" x14ac:dyDescent="0.3">
      <c r="A6" s="208" t="s">
        <v>41</v>
      </c>
      <c r="B6" s="206" t="s">
        <v>40</v>
      </c>
      <c r="C6" s="210"/>
    </row>
    <row r="7" spans="1:4" x14ac:dyDescent="0.3">
      <c r="A7" s="208" t="s">
        <v>39</v>
      </c>
      <c r="B7" s="206" t="s">
        <v>38</v>
      </c>
      <c r="C7" s="210">
        <v>44562</v>
      </c>
    </row>
    <row r="8" spans="1:4" x14ac:dyDescent="0.3">
      <c r="A8" s="208" t="s">
        <v>37</v>
      </c>
      <c r="B8" s="206" t="s">
        <v>36</v>
      </c>
      <c r="C8" s="210">
        <v>44926</v>
      </c>
    </row>
    <row r="9" spans="1:4" ht="70" x14ac:dyDescent="0.3">
      <c r="A9" s="205" t="s">
        <v>35</v>
      </c>
      <c r="B9" s="206" t="s">
        <v>34</v>
      </c>
      <c r="C9" s="207" t="s">
        <v>837</v>
      </c>
    </row>
    <row r="10" spans="1:4" ht="60" customHeight="1" x14ac:dyDescent="0.3">
      <c r="A10" s="211" t="s">
        <v>33</v>
      </c>
      <c r="B10" s="10" t="s">
        <v>32</v>
      </c>
      <c r="C10" s="212" t="s">
        <v>985</v>
      </c>
    </row>
    <row r="11" spans="1:4" x14ac:dyDescent="0.3">
      <c r="A11" s="213" t="s">
        <v>31</v>
      </c>
      <c r="B11" s="199"/>
      <c r="C11" s="214" t="s">
        <v>832</v>
      </c>
    </row>
    <row r="12" spans="1:4" x14ac:dyDescent="0.3">
      <c r="A12" s="213" t="s">
        <v>30</v>
      </c>
      <c r="B12" s="199"/>
      <c r="C12" s="214" t="s">
        <v>833</v>
      </c>
    </row>
    <row r="13" spans="1:4" x14ac:dyDescent="0.3">
      <c r="A13" s="213" t="s">
        <v>29</v>
      </c>
      <c r="B13" s="199"/>
      <c r="C13" s="214" t="s">
        <v>834</v>
      </c>
    </row>
    <row r="14" spans="1:4" x14ac:dyDescent="0.3">
      <c r="A14" s="213" t="s">
        <v>28</v>
      </c>
      <c r="B14" s="199"/>
      <c r="C14" s="214" t="s">
        <v>835</v>
      </c>
    </row>
    <row r="15" spans="1:4" x14ac:dyDescent="0.3">
      <c r="A15" s="215" t="s">
        <v>27</v>
      </c>
      <c r="B15" s="216"/>
      <c r="C15" s="217" t="s">
        <v>836</v>
      </c>
    </row>
    <row r="16" spans="1:4" ht="81.75" customHeight="1" x14ac:dyDescent="0.3">
      <c r="A16" s="211" t="s">
        <v>26</v>
      </c>
      <c r="B16" s="220" t="s">
        <v>737</v>
      </c>
      <c r="C16" s="212" t="s">
        <v>842</v>
      </c>
    </row>
    <row r="17" spans="1:3" x14ac:dyDescent="0.3">
      <c r="A17" s="213" t="s">
        <v>25</v>
      </c>
      <c r="B17" s="219"/>
      <c r="C17" s="214" t="s">
        <v>843</v>
      </c>
    </row>
    <row r="18" spans="1:3" x14ac:dyDescent="0.3">
      <c r="A18" s="213" t="s">
        <v>24</v>
      </c>
      <c r="B18" s="219"/>
      <c r="C18" s="214" t="s">
        <v>844</v>
      </c>
    </row>
    <row r="19" spans="1:3" x14ac:dyDescent="0.3">
      <c r="A19" s="215" t="s">
        <v>23</v>
      </c>
      <c r="B19" s="221"/>
      <c r="C19" s="217" t="s">
        <v>845</v>
      </c>
    </row>
    <row r="20" spans="1:3" x14ac:dyDescent="0.3">
      <c r="A20" s="203"/>
      <c r="B20" s="6"/>
      <c r="C20" s="204"/>
    </row>
    <row r="21" spans="1:3" x14ac:dyDescent="0.3">
      <c r="A21" s="203"/>
      <c r="B21" s="6"/>
      <c r="C21" s="203"/>
    </row>
    <row r="22" spans="1:3" x14ac:dyDescent="0.3">
      <c r="A22" s="203"/>
      <c r="B22" s="6"/>
      <c r="C22" s="203"/>
    </row>
    <row r="23" spans="1:3" x14ac:dyDescent="0.3">
      <c r="B23" s="8"/>
    </row>
    <row r="24" spans="1:3" x14ac:dyDescent="0.3">
      <c r="B24" s="8"/>
    </row>
    <row r="25" spans="1:3" x14ac:dyDescent="0.3">
      <c r="B25" s="8"/>
    </row>
    <row r="26" spans="1:3" x14ac:dyDescent="0.3">
      <c r="B26" s="8"/>
    </row>
    <row r="27" spans="1:3" x14ac:dyDescent="0.3">
      <c r="B27" s="8"/>
    </row>
  </sheetData>
  <pageMargins left="0.7" right="0.7" top="0.75" bottom="0.75" header="0.3" footer="0.3"/>
  <pageSetup orientation="landscape"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'Set values'!$B$6:$B$56</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I30"/>
  <sheetViews>
    <sheetView showGridLines="0" showRowColHeaders="0" zoomScaleNormal="100" workbookViewId="0">
      <pane xSplit="2" ySplit="2" topLeftCell="C3" activePane="bottomRight" state="frozen"/>
      <selection pane="topRight" activeCell="C1" sqref="C1"/>
      <selection pane="bottomLeft" activeCell="A4" sqref="A4"/>
      <selection pane="bottomRight" activeCell="K63" sqref="K63"/>
    </sheetView>
  </sheetViews>
  <sheetFormatPr defaultColWidth="9.26953125" defaultRowHeight="14" x14ac:dyDescent="0.3"/>
  <cols>
    <col min="1" max="1" width="8.26953125" style="1" customWidth="1"/>
    <col min="2" max="2" width="24.26953125" style="1" customWidth="1"/>
    <col min="3" max="3" width="67.26953125" style="1" customWidth="1"/>
    <col min="4" max="4" width="48.26953125" style="1" customWidth="1"/>
    <col min="5" max="16384" width="9.26953125" style="1"/>
  </cols>
  <sheetData>
    <row r="1" spans="1:6" ht="23.25" customHeight="1" x14ac:dyDescent="0.3">
      <c r="A1" s="19" t="s">
        <v>92</v>
      </c>
      <c r="C1" s="18"/>
      <c r="D1" s="18"/>
    </row>
    <row r="2" spans="1:6" ht="15" customHeight="1" x14ac:dyDescent="0.3">
      <c r="A2" s="17" t="s">
        <v>91</v>
      </c>
      <c r="B2" s="17" t="s">
        <v>90</v>
      </c>
      <c r="C2" s="17" t="s">
        <v>50</v>
      </c>
      <c r="D2" s="16" t="str">
        <f>IF(A_COVER!C3="","[STATE]",A_COVER!C3)</f>
        <v>Minnesota</v>
      </c>
    </row>
    <row r="3" spans="1:6" ht="15" customHeight="1" x14ac:dyDescent="0.3">
      <c r="A3" s="160" t="s">
        <v>89</v>
      </c>
      <c r="B3" s="161"/>
      <c r="C3" s="161"/>
      <c r="D3" s="163"/>
    </row>
    <row r="4" spans="1:6" ht="56" x14ac:dyDescent="0.3">
      <c r="A4" s="205" t="s">
        <v>88</v>
      </c>
      <c r="B4" s="206" t="s">
        <v>87</v>
      </c>
      <c r="C4" s="113" t="s">
        <v>742</v>
      </c>
      <c r="D4" s="227">
        <v>1529737</v>
      </c>
    </row>
    <row r="5" spans="1:6" ht="70" x14ac:dyDescent="0.3">
      <c r="A5" s="205" t="s">
        <v>86</v>
      </c>
      <c r="B5" s="206" t="s">
        <v>85</v>
      </c>
      <c r="C5" s="113" t="s">
        <v>743</v>
      </c>
      <c r="D5" s="227">
        <v>1300243</v>
      </c>
    </row>
    <row r="6" spans="1:6" x14ac:dyDescent="0.3">
      <c r="A6" s="222" t="s">
        <v>84</v>
      </c>
      <c r="B6" s="223"/>
      <c r="C6" s="224"/>
      <c r="D6" s="225"/>
    </row>
    <row r="7" spans="1:6" ht="98" x14ac:dyDescent="0.3">
      <c r="A7" s="205" t="s">
        <v>83</v>
      </c>
      <c r="B7" s="206" t="s">
        <v>82</v>
      </c>
      <c r="C7" s="113" t="s">
        <v>809</v>
      </c>
      <c r="D7" s="207" t="s">
        <v>607</v>
      </c>
      <c r="E7" s="173"/>
    </row>
    <row r="8" spans="1:6" ht="42" x14ac:dyDescent="0.3">
      <c r="A8" s="205" t="s">
        <v>80</v>
      </c>
      <c r="B8" s="206" t="s">
        <v>79</v>
      </c>
      <c r="C8" s="206" t="s">
        <v>78</v>
      </c>
      <c r="D8" s="228" t="s">
        <v>560</v>
      </c>
      <c r="E8" s="173"/>
    </row>
    <row r="9" spans="1:6" x14ac:dyDescent="0.3">
      <c r="A9" s="222" t="s">
        <v>76</v>
      </c>
      <c r="B9" s="223"/>
      <c r="C9" s="223"/>
      <c r="D9" s="225"/>
    </row>
    <row r="10" spans="1:6" s="168" customFormat="1" ht="196" x14ac:dyDescent="0.3">
      <c r="A10" s="229" t="s">
        <v>75</v>
      </c>
      <c r="B10" s="230" t="s">
        <v>74</v>
      </c>
      <c r="C10" s="231" t="s">
        <v>790</v>
      </c>
      <c r="D10" s="207" t="s">
        <v>934</v>
      </c>
    </row>
    <row r="11" spans="1:6" s="168" customFormat="1" ht="28" x14ac:dyDescent="0.3">
      <c r="A11" s="232" t="s">
        <v>73</v>
      </c>
      <c r="B11" s="230" t="s">
        <v>72</v>
      </c>
      <c r="C11" s="231" t="s">
        <v>71</v>
      </c>
      <c r="D11" s="227" t="s">
        <v>554</v>
      </c>
    </row>
    <row r="12" spans="1:6" s="168" customFormat="1" ht="33.75" customHeight="1" x14ac:dyDescent="0.3">
      <c r="A12" s="232" t="s">
        <v>70</v>
      </c>
      <c r="B12" s="230" t="s">
        <v>69</v>
      </c>
      <c r="C12" s="231" t="s">
        <v>791</v>
      </c>
      <c r="D12" s="233" t="s">
        <v>935</v>
      </c>
    </row>
    <row r="13" spans="1:6" s="168" customFormat="1" ht="104.25" customHeight="1" x14ac:dyDescent="0.3">
      <c r="A13" s="232" t="s">
        <v>68</v>
      </c>
      <c r="B13" s="230" t="s">
        <v>67</v>
      </c>
      <c r="C13" s="231" t="s">
        <v>792</v>
      </c>
      <c r="D13" s="207" t="s">
        <v>936</v>
      </c>
    </row>
    <row r="14" spans="1:6" s="168" customFormat="1" ht="72.75" customHeight="1" x14ac:dyDescent="0.3">
      <c r="A14" s="232" t="s">
        <v>66</v>
      </c>
      <c r="B14" s="230" t="s">
        <v>65</v>
      </c>
      <c r="C14" s="231" t="s">
        <v>64</v>
      </c>
      <c r="D14" s="207" t="s">
        <v>937</v>
      </c>
      <c r="E14" s="1"/>
    </row>
    <row r="15" spans="1:6" ht="66" customHeight="1" x14ac:dyDescent="0.3">
      <c r="A15" s="208" t="s">
        <v>63</v>
      </c>
      <c r="B15" s="206" t="s">
        <v>62</v>
      </c>
      <c r="C15" s="113" t="s">
        <v>61</v>
      </c>
      <c r="D15" s="227"/>
      <c r="E15" s="2"/>
      <c r="F15" s="174"/>
    </row>
    <row r="16" spans="1:6" s="168" customFormat="1" ht="36.75" customHeight="1" x14ac:dyDescent="0.3">
      <c r="A16" s="232" t="s">
        <v>60</v>
      </c>
      <c r="B16" s="230" t="s">
        <v>59</v>
      </c>
      <c r="C16" s="231" t="s">
        <v>58</v>
      </c>
      <c r="D16" s="227" t="s">
        <v>586</v>
      </c>
    </row>
    <row r="17" spans="1:9" s="168" customFormat="1" ht="42" x14ac:dyDescent="0.3">
      <c r="A17" s="232" t="s">
        <v>57</v>
      </c>
      <c r="B17" s="230" t="s">
        <v>56</v>
      </c>
      <c r="C17" s="231" t="s">
        <v>55</v>
      </c>
      <c r="D17" s="227" t="s">
        <v>586</v>
      </c>
    </row>
    <row r="18" spans="1:9" s="168" customFormat="1" ht="28" x14ac:dyDescent="0.3">
      <c r="A18" s="232" t="s">
        <v>54</v>
      </c>
      <c r="B18" s="230" t="s">
        <v>53</v>
      </c>
      <c r="C18" s="231" t="s">
        <v>793</v>
      </c>
      <c r="D18" s="227"/>
      <c r="E18" s="1"/>
      <c r="F18" s="169"/>
      <c r="I18" s="1"/>
    </row>
    <row r="19" spans="1:9" ht="98" x14ac:dyDescent="0.3">
      <c r="A19" s="234" t="s">
        <v>631</v>
      </c>
      <c r="B19" s="113" t="s">
        <v>713</v>
      </c>
      <c r="C19" s="113" t="s">
        <v>808</v>
      </c>
      <c r="D19" s="227" t="s">
        <v>560</v>
      </c>
    </row>
    <row r="20" spans="1:9" ht="70" x14ac:dyDescent="0.3">
      <c r="A20" s="234" t="s">
        <v>632</v>
      </c>
      <c r="B20" s="113" t="s">
        <v>714</v>
      </c>
      <c r="C20" s="113" t="s">
        <v>794</v>
      </c>
      <c r="D20" s="227" t="s">
        <v>853</v>
      </c>
    </row>
    <row r="21" spans="1:9" ht="56" x14ac:dyDescent="0.3">
      <c r="A21" s="235" t="s">
        <v>715</v>
      </c>
      <c r="B21" s="113" t="s">
        <v>636</v>
      </c>
      <c r="C21" s="113" t="s">
        <v>812</v>
      </c>
      <c r="D21" s="227" t="s">
        <v>586</v>
      </c>
    </row>
    <row r="22" spans="1:9" ht="42" x14ac:dyDescent="0.3">
      <c r="A22" s="235" t="s">
        <v>716</v>
      </c>
      <c r="B22" s="113" t="s">
        <v>634</v>
      </c>
      <c r="C22" s="113" t="s">
        <v>719</v>
      </c>
      <c r="D22" s="236" t="s">
        <v>854</v>
      </c>
    </row>
    <row r="23" spans="1:9" ht="98" x14ac:dyDescent="0.3">
      <c r="A23" s="235" t="s">
        <v>718</v>
      </c>
      <c r="B23" s="237" t="s">
        <v>635</v>
      </c>
      <c r="C23" s="113" t="s">
        <v>630</v>
      </c>
      <c r="D23" s="238" t="s">
        <v>975</v>
      </c>
    </row>
    <row r="24" spans="1:9" x14ac:dyDescent="0.3">
      <c r="A24" s="202"/>
      <c r="B24" s="202"/>
      <c r="C24" s="202"/>
      <c r="D24" s="226"/>
    </row>
    <row r="25" spans="1:9" x14ac:dyDescent="0.3">
      <c r="C25" s="2"/>
      <c r="D25" s="168"/>
    </row>
    <row r="26" spans="1:9" x14ac:dyDescent="0.3">
      <c r="C26" s="2"/>
      <c r="D26" s="168"/>
    </row>
    <row r="27" spans="1:9" x14ac:dyDescent="0.3">
      <c r="C27" s="2"/>
      <c r="D27" s="168"/>
    </row>
    <row r="28" spans="1:9" x14ac:dyDescent="0.3">
      <c r="D28" s="168"/>
    </row>
    <row r="29" spans="1:9" x14ac:dyDescent="0.3">
      <c r="D29" s="168"/>
    </row>
    <row r="30" spans="1:9" x14ac:dyDescent="0.3">
      <c r="D30" s="168"/>
    </row>
  </sheetData>
  <dataValidations count="1">
    <dataValidation type="whole" allowBlank="1" showInputMessage="1" showErrorMessage="1" sqref="D4:D5 D15 D18" xr:uid="{00000000-0002-0000-0300-000000000000}">
      <formula1>0</formula1>
      <formula2>1000000000</formula2>
    </dataValidation>
  </dataValidations>
  <hyperlinks>
    <hyperlink ref="D22" r:id="rId1" xr:uid="{9CF93AF1-6484-4450-835A-58718D1C82A9}"/>
  </hyperlinks>
  <pageMargins left="0.7" right="0.7" top="0.75" bottom="0.75" header="0.3" footer="0.3"/>
  <pageSetup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'Set values'!$G$6:$G$7</xm:f>
          </x14:formula1>
          <xm:sqref>D17 D21</xm:sqref>
        </x14:dataValidation>
        <x14:dataValidation type="list" allowBlank="1" showInputMessage="1" showErrorMessage="1" xr:uid="{00000000-0002-0000-0300-000002000000}">
          <x14:formula1>
            <xm:f>'Set values'!$F$6:$F$7</xm:f>
          </x14:formula1>
          <xm:sqref>D16</xm:sqref>
        </x14:dataValidation>
        <x14:dataValidation type="list" allowBlank="1" showInputMessage="1" showErrorMessage="1" xr:uid="{00000000-0002-0000-0300-000004000000}">
          <x14:formula1>
            <xm:f>'Set values'!$D$6:$D$7</xm:f>
          </x14:formula1>
          <xm:sqref>D8</xm:sqref>
        </x14:dataValidation>
        <x14:dataValidation type="list" allowBlank="1" showInputMessage="1" prompt="To enter free text, select cell and type - do not click into cell" xr:uid="{00000000-0002-0000-0300-000005000000}">
          <x14:formula1>
            <xm:f>'Set values'!$C$6:$C$12</xm:f>
          </x14:formula1>
          <xm:sqref>D7</xm:sqref>
        </x14:dataValidation>
        <x14:dataValidation type="list" allowBlank="1" showInputMessage="1" showErrorMessage="1" xr:uid="{00000000-0002-0000-0300-000006000000}">
          <x14:formula1>
            <xm:f>'Set values'!$H$6:$H$7</xm:f>
          </x14:formula1>
          <xm:sqref>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J37"/>
  <sheetViews>
    <sheetView showGridLines="0" showRowColHeaders="0" zoomScaleNormal="100" workbookViewId="0">
      <pane ySplit="2" topLeftCell="A3" activePane="bottomLeft" state="frozen"/>
      <selection pane="bottomLeft" activeCell="F78" sqref="F78"/>
    </sheetView>
  </sheetViews>
  <sheetFormatPr defaultColWidth="9.26953125" defaultRowHeight="14.5" x14ac:dyDescent="0.35"/>
  <cols>
    <col min="1" max="1" width="9.26953125" style="22"/>
    <col min="2" max="2" width="23.7265625" customWidth="1"/>
    <col min="3" max="3" width="67.7265625" style="22" customWidth="1"/>
    <col min="4" max="4" width="71.1796875" style="22" customWidth="1"/>
    <col min="5" max="16384" width="9.26953125" style="22"/>
  </cols>
  <sheetData>
    <row r="1" spans="1:5" ht="23" x14ac:dyDescent="0.35">
      <c r="A1" s="19" t="s">
        <v>151</v>
      </c>
      <c r="B1" s="25"/>
      <c r="C1" s="25"/>
      <c r="D1" s="25"/>
    </row>
    <row r="2" spans="1:5" x14ac:dyDescent="0.35">
      <c r="A2" s="24" t="s">
        <v>91</v>
      </c>
      <c r="B2" s="17" t="s">
        <v>90</v>
      </c>
      <c r="C2" s="17" t="s">
        <v>50</v>
      </c>
      <c r="D2" s="16" t="str">
        <f>IF(A_COVER!C9="","[Program]",A_COVER!C9)</f>
        <v>SNBC</v>
      </c>
    </row>
    <row r="3" spans="1:5" x14ac:dyDescent="0.35">
      <c r="A3" s="160" t="s">
        <v>89</v>
      </c>
      <c r="B3" s="162"/>
      <c r="C3" s="161"/>
      <c r="D3" s="239"/>
    </row>
    <row r="4" spans="1:5" ht="28" x14ac:dyDescent="0.35">
      <c r="A4" s="205" t="s">
        <v>150</v>
      </c>
      <c r="B4" s="206" t="s">
        <v>149</v>
      </c>
      <c r="C4" s="206" t="s">
        <v>148</v>
      </c>
      <c r="D4" s="207" t="s">
        <v>986</v>
      </c>
    </row>
    <row r="5" spans="1:5" ht="28" x14ac:dyDescent="0.35">
      <c r="A5" s="205" t="s">
        <v>147</v>
      </c>
      <c r="B5" s="206" t="s">
        <v>146</v>
      </c>
      <c r="C5" s="206" t="s">
        <v>145</v>
      </c>
      <c r="D5" s="209" t="s">
        <v>839</v>
      </c>
    </row>
    <row r="6" spans="1:5" ht="52.5" customHeight="1" x14ac:dyDescent="0.35">
      <c r="A6" s="205" t="s">
        <v>144</v>
      </c>
      <c r="B6" s="206" t="s">
        <v>143</v>
      </c>
      <c r="C6" s="206" t="s">
        <v>142</v>
      </c>
      <c r="D6" s="207" t="s">
        <v>605</v>
      </c>
    </row>
    <row r="7" spans="1:5" ht="147" customHeight="1" x14ac:dyDescent="0.35">
      <c r="A7" s="235" t="s">
        <v>628</v>
      </c>
      <c r="B7" s="113" t="s">
        <v>622</v>
      </c>
      <c r="C7" s="113" t="s">
        <v>769</v>
      </c>
      <c r="D7" s="207" t="s">
        <v>984</v>
      </c>
      <c r="E7" s="177"/>
    </row>
    <row r="8" spans="1:5" ht="28" x14ac:dyDescent="0.35">
      <c r="A8" s="235" t="s">
        <v>141</v>
      </c>
      <c r="B8" s="113" t="s">
        <v>140</v>
      </c>
      <c r="C8" s="113" t="s">
        <v>728</v>
      </c>
      <c r="D8" s="207" t="s">
        <v>841</v>
      </c>
    </row>
    <row r="9" spans="1:5" ht="41.25" customHeight="1" x14ac:dyDescent="0.35">
      <c r="A9" s="235" t="s">
        <v>139</v>
      </c>
      <c r="B9" s="113" t="s">
        <v>138</v>
      </c>
      <c r="C9" s="113" t="s">
        <v>770</v>
      </c>
      <c r="D9" s="252">
        <v>66070</v>
      </c>
    </row>
    <row r="10" spans="1:5" ht="95.25" customHeight="1" x14ac:dyDescent="0.35">
      <c r="A10" s="205" t="s">
        <v>137</v>
      </c>
      <c r="B10" s="206" t="s">
        <v>136</v>
      </c>
      <c r="C10" s="113" t="s">
        <v>135</v>
      </c>
      <c r="D10" s="207" t="s">
        <v>840</v>
      </c>
    </row>
    <row r="11" spans="1:5" x14ac:dyDescent="0.35">
      <c r="A11" s="222" t="s">
        <v>84</v>
      </c>
      <c r="B11" s="243"/>
      <c r="C11" s="244"/>
      <c r="D11" s="225"/>
    </row>
    <row r="12" spans="1:5" ht="132.75" customHeight="1" x14ac:dyDescent="0.35">
      <c r="A12" s="205" t="s">
        <v>134</v>
      </c>
      <c r="B12" s="113" t="s">
        <v>133</v>
      </c>
      <c r="C12" s="113" t="s">
        <v>771</v>
      </c>
      <c r="D12" s="207" t="s">
        <v>977</v>
      </c>
      <c r="E12" s="173"/>
    </row>
    <row r="13" spans="1:5" ht="136.5" customHeight="1" x14ac:dyDescent="0.35">
      <c r="A13" s="205" t="s">
        <v>132</v>
      </c>
      <c r="B13" s="113" t="s">
        <v>131</v>
      </c>
      <c r="C13" s="113" t="s">
        <v>772</v>
      </c>
      <c r="D13" s="207" t="s">
        <v>978</v>
      </c>
      <c r="E13" s="173"/>
    </row>
    <row r="14" spans="1:5" ht="66.75" customHeight="1" x14ac:dyDescent="0.35">
      <c r="A14" s="205" t="s">
        <v>130</v>
      </c>
      <c r="B14" s="206" t="s">
        <v>129</v>
      </c>
      <c r="C14" s="206" t="s">
        <v>128</v>
      </c>
      <c r="D14" s="253" t="s">
        <v>979</v>
      </c>
      <c r="E14" s="173"/>
    </row>
    <row r="15" spans="1:5" ht="56" x14ac:dyDescent="0.35">
      <c r="A15" s="205" t="s">
        <v>127</v>
      </c>
      <c r="B15" s="206" t="s">
        <v>126</v>
      </c>
      <c r="C15" s="206" t="s">
        <v>125</v>
      </c>
      <c r="D15" s="253" t="s">
        <v>979</v>
      </c>
      <c r="E15" s="173"/>
    </row>
    <row r="16" spans="1:5" ht="35.25" customHeight="1" x14ac:dyDescent="0.35">
      <c r="A16" s="205" t="s">
        <v>124</v>
      </c>
      <c r="B16" s="206" t="s">
        <v>123</v>
      </c>
      <c r="C16" s="113" t="s">
        <v>122</v>
      </c>
      <c r="D16" s="207" t="s">
        <v>980</v>
      </c>
      <c r="E16" s="173"/>
    </row>
    <row r="17" spans="1:10" ht="42" x14ac:dyDescent="0.35">
      <c r="A17" s="205" t="s">
        <v>121</v>
      </c>
      <c r="B17" s="206" t="s">
        <v>120</v>
      </c>
      <c r="C17" s="206" t="s">
        <v>119</v>
      </c>
      <c r="D17" s="253" t="s">
        <v>980</v>
      </c>
      <c r="E17" s="173"/>
    </row>
    <row r="18" spans="1:10" s="23" customFormat="1" x14ac:dyDescent="0.35">
      <c r="A18" s="240" t="s">
        <v>118</v>
      </c>
      <c r="B18" s="245"/>
      <c r="C18" s="246"/>
      <c r="D18" s="247"/>
    </row>
    <row r="19" spans="1:10" ht="112" x14ac:dyDescent="0.35">
      <c r="A19" s="208" t="s">
        <v>117</v>
      </c>
      <c r="B19" s="206" t="s">
        <v>116</v>
      </c>
      <c r="C19" s="113" t="s">
        <v>115</v>
      </c>
      <c r="D19" s="253" t="s">
        <v>838</v>
      </c>
    </row>
    <row r="20" spans="1:10" ht="70" x14ac:dyDescent="0.35">
      <c r="A20" s="208" t="s">
        <v>114</v>
      </c>
      <c r="B20" s="206" t="s">
        <v>113</v>
      </c>
      <c r="C20" s="206" t="s">
        <v>112</v>
      </c>
      <c r="D20" s="253" t="s">
        <v>941</v>
      </c>
    </row>
    <row r="21" spans="1:10" ht="211.5" customHeight="1" x14ac:dyDescent="0.35">
      <c r="A21" s="208" t="s">
        <v>111</v>
      </c>
      <c r="B21" s="206" t="s">
        <v>110</v>
      </c>
      <c r="C21" s="113" t="s">
        <v>109</v>
      </c>
      <c r="D21" s="253" t="s">
        <v>942</v>
      </c>
    </row>
    <row r="22" spans="1:10" ht="56" x14ac:dyDescent="0.35">
      <c r="A22" s="208" t="s">
        <v>108</v>
      </c>
      <c r="B22" s="206" t="s">
        <v>107</v>
      </c>
      <c r="C22" s="206" t="s">
        <v>106</v>
      </c>
      <c r="D22" s="253" t="s">
        <v>943</v>
      </c>
    </row>
    <row r="23" spans="1:10" s="23" customFormat="1" x14ac:dyDescent="0.35">
      <c r="A23" s="240" t="s">
        <v>105</v>
      </c>
      <c r="B23" s="245"/>
      <c r="C23" s="246"/>
      <c r="D23" s="247"/>
    </row>
    <row r="24" spans="1:10" ht="28" x14ac:dyDescent="0.35">
      <c r="A24" s="205" t="s">
        <v>104</v>
      </c>
      <c r="B24" s="254" t="s">
        <v>103</v>
      </c>
      <c r="C24" s="254" t="s">
        <v>102</v>
      </c>
      <c r="D24" s="255" t="s">
        <v>938</v>
      </c>
    </row>
    <row r="25" spans="1:10" ht="42" customHeight="1" x14ac:dyDescent="0.35">
      <c r="A25" s="205" t="s">
        <v>101</v>
      </c>
      <c r="B25" s="206" t="s">
        <v>100</v>
      </c>
      <c r="C25" s="206" t="s">
        <v>99</v>
      </c>
      <c r="D25" s="255" t="s">
        <v>939</v>
      </c>
      <c r="E25" s="170"/>
    </row>
    <row r="26" spans="1:10" x14ac:dyDescent="0.35">
      <c r="A26" s="240" t="s">
        <v>720</v>
      </c>
      <c r="B26" s="240"/>
      <c r="C26" s="240"/>
      <c r="D26" s="241"/>
    </row>
    <row r="27" spans="1:10" ht="409.5" x14ac:dyDescent="0.35">
      <c r="A27" s="205" t="s">
        <v>638</v>
      </c>
      <c r="B27" s="206" t="s">
        <v>360</v>
      </c>
      <c r="C27" s="113" t="s">
        <v>738</v>
      </c>
      <c r="D27" s="209" t="s">
        <v>944</v>
      </c>
    </row>
    <row r="28" spans="1:10" ht="156" customHeight="1" x14ac:dyDescent="0.35">
      <c r="A28" s="205" t="s">
        <v>639</v>
      </c>
      <c r="B28" s="206" t="s">
        <v>359</v>
      </c>
      <c r="C28" s="113" t="s">
        <v>739</v>
      </c>
      <c r="D28" s="207" t="s">
        <v>972</v>
      </c>
      <c r="E28" s="9"/>
      <c r="G28" s="176"/>
    </row>
    <row r="29" spans="1:10" ht="256.5" customHeight="1" x14ac:dyDescent="0.35">
      <c r="A29" s="205" t="s">
        <v>640</v>
      </c>
      <c r="B29" s="206" t="s">
        <v>641</v>
      </c>
      <c r="C29" s="113" t="s">
        <v>721</v>
      </c>
      <c r="D29" s="256" t="s">
        <v>982</v>
      </c>
      <c r="F29" s="175"/>
      <c r="J29" s="178"/>
    </row>
    <row r="30" spans="1:10" ht="110.25" customHeight="1" x14ac:dyDescent="0.35">
      <c r="A30" s="205" t="s">
        <v>637</v>
      </c>
      <c r="B30" s="206" t="s">
        <v>358</v>
      </c>
      <c r="C30" s="113" t="s">
        <v>740</v>
      </c>
      <c r="D30" s="257" t="s">
        <v>981</v>
      </c>
      <c r="F30" s="175"/>
      <c r="J30" s="177"/>
    </row>
    <row r="31" spans="1:10" x14ac:dyDescent="0.35">
      <c r="A31" s="240" t="s">
        <v>76</v>
      </c>
      <c r="B31" s="240"/>
      <c r="C31" s="240"/>
      <c r="D31" s="241"/>
    </row>
    <row r="32" spans="1:10" ht="42" x14ac:dyDescent="0.35">
      <c r="A32" s="205" t="s">
        <v>96</v>
      </c>
      <c r="B32" s="113" t="s">
        <v>95</v>
      </c>
      <c r="C32" s="113" t="s">
        <v>781</v>
      </c>
      <c r="D32" s="227" t="s">
        <v>560</v>
      </c>
    </row>
    <row r="33" spans="1:4" x14ac:dyDescent="0.35">
      <c r="A33" s="248"/>
      <c r="B33" s="249"/>
      <c r="C33" s="248"/>
      <c r="D33" s="248"/>
    </row>
    <row r="34" spans="1:4" x14ac:dyDescent="0.35">
      <c r="A34" s="250"/>
      <c r="B34" s="251"/>
      <c r="C34" s="250"/>
      <c r="D34" s="250"/>
    </row>
    <row r="35" spans="1:4" x14ac:dyDescent="0.35">
      <c r="A35" s="250"/>
      <c r="B35" s="251"/>
      <c r="C35" s="250"/>
      <c r="D35" s="250"/>
    </row>
    <row r="36" spans="1:4" x14ac:dyDescent="0.35">
      <c r="A36" s="250"/>
      <c r="B36" s="251"/>
      <c r="C36" s="250"/>
      <c r="D36" s="250"/>
    </row>
    <row r="37" spans="1:4" x14ac:dyDescent="0.35">
      <c r="A37" s="250"/>
      <c r="B37" s="251"/>
      <c r="C37" s="250"/>
      <c r="D37" s="250"/>
    </row>
  </sheetData>
  <phoneticPr fontId="24" type="noConversion"/>
  <dataValidations count="1">
    <dataValidation type="whole" operator="greaterThan" allowBlank="1" showInputMessage="1" showErrorMessage="1" sqref="D9 D30" xr:uid="{00000000-0002-0000-0400-000000000000}">
      <formula1>0</formula1>
    </dataValidation>
  </dataValidations>
  <hyperlinks>
    <hyperlink ref="D5" r:id="rId1" xr:uid="{00000000-0004-0000-0400-000000000000}"/>
    <hyperlink ref="D27" r:id="rId2" display="https://www.mncounties.org/aboutmnc/counties/county_websites.php" xr:uid="{757714C0-DEC5-4BF8-BB04-4C9FB29143E3}"/>
  </hyperlinks>
  <pageMargins left="0.7" right="0.7" top="0.75" bottom="0.75" header="0.3" footer="0.3"/>
  <pageSetup orientation="landscape" horizontalDpi="4294967293" verticalDpi="4294967293" r:id="rId3"/>
  <extLst>
    <ext xmlns:x14="http://schemas.microsoft.com/office/spreadsheetml/2009/9/main" uri="{CCE6A557-97BC-4b89-ADB6-D9C93CAAB3DF}">
      <x14:dataValidations xmlns:xm="http://schemas.microsoft.com/office/excel/2006/main" count="6">
        <x14:dataValidation type="list" allowBlank="1" showInputMessage="1" prompt="To enter free text, select cell and type - do not click into cell" xr:uid="{00000000-0002-0000-0400-000001000000}">
          <x14:formula1>
            <xm:f>'Set values'!$M$6:$M$13</xm:f>
          </x14:formula1>
          <xm:sqref>D13</xm:sqref>
        </x14:dataValidation>
        <x14:dataValidation type="list" allowBlank="1" showInputMessage="1" prompt="To enter free text, select cell and type - do not click into cell" xr:uid="{00000000-0002-0000-0400-000002000000}">
          <x14:formula1>
            <xm:f>'Set values'!$L$6:$L$13</xm:f>
          </x14:formula1>
          <xm:sqref>D12</xm:sqref>
        </x14:dataValidation>
        <x14:dataValidation type="list" allowBlank="1" showInputMessage="1" showErrorMessage="1" xr:uid="{00000000-0002-0000-0400-000003000000}">
          <x14:formula1>
            <xm:f>'Set values'!$K$6:$K$10</xm:f>
          </x14:formula1>
          <xm:sqref>D7</xm:sqref>
        </x14:dataValidation>
        <x14:dataValidation type="list" allowBlank="1" showInputMessage="1" showErrorMessage="1" xr:uid="{00000000-0002-0000-0400-000004000000}">
          <x14:formula1>
            <xm:f>'Set values'!$J$6:$J$10</xm:f>
          </x14:formula1>
          <xm:sqref>D6</xm:sqref>
        </x14:dataValidation>
        <x14:dataValidation type="list" allowBlank="1" showInputMessage="1" showErrorMessage="1" xr:uid="{00000000-0002-0000-0400-000005000000}">
          <x14:formula1>
            <xm:f>'Set values'!$G$6:$G$7</xm:f>
          </x14:formula1>
          <xm:sqref>D32</xm:sqref>
        </x14:dataValidation>
        <x14:dataValidation type="list" allowBlank="1" showInputMessage="1" showErrorMessage="1" xr:uid="{00000000-0002-0000-0400-000006000000}">
          <x14:formula1>
            <xm:f>'C2_PROG_free-indc_accs'!$C$5:$C$14</xm:f>
          </x14:formula1>
          <xm:sqref>D26 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dimension ref="A1:I15"/>
  <sheetViews>
    <sheetView showGridLines="0" showRowColHeaders="0" zoomScaleNormal="100" workbookViewId="0">
      <pane ySplit="4" topLeftCell="A5" activePane="bottomLeft" state="frozen"/>
      <selection pane="bottomLeft" activeCell="D109" sqref="D109"/>
    </sheetView>
  </sheetViews>
  <sheetFormatPr defaultRowHeight="14.5" x14ac:dyDescent="0.35"/>
  <cols>
    <col min="1" max="1" width="14" customWidth="1"/>
    <col min="2" max="2" width="42.453125" customWidth="1"/>
    <col min="3" max="3" width="53.54296875" customWidth="1"/>
    <col min="4" max="8" width="30" customWidth="1"/>
    <col min="9" max="9" width="40.81640625" customWidth="1"/>
  </cols>
  <sheetData>
    <row r="1" spans="1:9" ht="19.5" customHeight="1" x14ac:dyDescent="0.35">
      <c r="A1" s="19" t="s">
        <v>160</v>
      </c>
      <c r="B1" s="25"/>
      <c r="C1" s="25"/>
    </row>
    <row r="2" spans="1:9" ht="24.75" customHeight="1" x14ac:dyDescent="0.35">
      <c r="A2" s="262" t="s">
        <v>773</v>
      </c>
      <c r="B2" s="260"/>
      <c r="C2" s="260"/>
      <c r="D2" s="260"/>
      <c r="E2" s="260"/>
      <c r="F2" s="260"/>
      <c r="G2" s="260"/>
      <c r="H2" s="260"/>
      <c r="I2" s="261"/>
    </row>
    <row r="3" spans="1:9" x14ac:dyDescent="0.35">
      <c r="A3" s="27"/>
      <c r="B3" s="17" t="s">
        <v>159</v>
      </c>
      <c r="C3" s="17" t="s">
        <v>158</v>
      </c>
      <c r="D3" s="17" t="s">
        <v>157</v>
      </c>
      <c r="E3" s="17" t="s">
        <v>156</v>
      </c>
      <c r="F3" s="17" t="s">
        <v>155</v>
      </c>
      <c r="G3" s="17" t="s">
        <v>154</v>
      </c>
      <c r="H3" s="17" t="s">
        <v>153</v>
      </c>
      <c r="I3" s="28" t="s">
        <v>152</v>
      </c>
    </row>
    <row r="4" spans="1:9" x14ac:dyDescent="0.35">
      <c r="A4" s="164" t="s">
        <v>105</v>
      </c>
      <c r="B4" s="160"/>
      <c r="C4" s="160"/>
      <c r="D4" s="161"/>
      <c r="E4" s="161"/>
      <c r="F4" s="161"/>
      <c r="G4" s="161"/>
      <c r="H4" s="161"/>
      <c r="I4" s="165"/>
    </row>
    <row r="5" spans="1:9" ht="28.5" x14ac:dyDescent="0.35">
      <c r="A5" s="26" t="str">
        <f>IF(OR(A_COVER!$C$9="",$B5=""),"[placeholder]",A_COVER!$C$9)</f>
        <v>SNBC</v>
      </c>
      <c r="B5" s="171" t="s">
        <v>601</v>
      </c>
      <c r="C5" s="172" t="s">
        <v>970</v>
      </c>
      <c r="D5" s="172" t="s">
        <v>541</v>
      </c>
      <c r="E5" s="172" t="s">
        <v>600</v>
      </c>
      <c r="F5" s="172" t="s">
        <v>849</v>
      </c>
      <c r="G5" s="172" t="s">
        <v>598</v>
      </c>
      <c r="H5" s="171" t="s">
        <v>597</v>
      </c>
      <c r="I5" s="258" t="s">
        <v>850</v>
      </c>
    </row>
    <row r="6" spans="1:9" ht="28.5" x14ac:dyDescent="0.35">
      <c r="A6" s="26" t="str">
        <f>IF(OR(A_COVER!$C$9="",$B6=""),"[placeholder]",A_COVER!$C$9)</f>
        <v>SNBC</v>
      </c>
      <c r="B6" s="171" t="s">
        <v>601</v>
      </c>
      <c r="C6" s="172" t="s">
        <v>970</v>
      </c>
      <c r="D6" s="172" t="s">
        <v>541</v>
      </c>
      <c r="E6" s="172" t="s">
        <v>574</v>
      </c>
      <c r="F6" s="172" t="s">
        <v>849</v>
      </c>
      <c r="G6" s="172" t="s">
        <v>598</v>
      </c>
      <c r="H6" s="171" t="s">
        <v>597</v>
      </c>
      <c r="I6" s="258" t="s">
        <v>850</v>
      </c>
    </row>
    <row r="7" spans="1:9" ht="28.5" x14ac:dyDescent="0.35">
      <c r="A7" s="26" t="str">
        <f>IF(OR(A_COVER!$C$9="",$B7=""),"[placeholder]",A_COVER!$C$9)</f>
        <v>SNBC</v>
      </c>
      <c r="B7" s="171" t="s">
        <v>601</v>
      </c>
      <c r="C7" s="172" t="s">
        <v>970</v>
      </c>
      <c r="D7" s="172" t="s">
        <v>541</v>
      </c>
      <c r="E7" s="172" t="s">
        <v>546</v>
      </c>
      <c r="F7" s="172" t="s">
        <v>849</v>
      </c>
      <c r="G7" s="172" t="s">
        <v>598</v>
      </c>
      <c r="H7" s="171" t="s">
        <v>597</v>
      </c>
      <c r="I7" s="258" t="s">
        <v>850</v>
      </c>
    </row>
    <row r="8" spans="1:9" ht="28.5" x14ac:dyDescent="0.35">
      <c r="A8" s="26" t="str">
        <f>IF(OR(A_COVER!$C$9="",$B8=""),"[placeholder]",A_COVER!$C$9)</f>
        <v>SNBC</v>
      </c>
      <c r="B8" s="171" t="s">
        <v>601</v>
      </c>
      <c r="C8" s="172" t="s">
        <v>970</v>
      </c>
      <c r="D8" s="172" t="s">
        <v>481</v>
      </c>
      <c r="E8" s="172" t="s">
        <v>600</v>
      </c>
      <c r="F8" s="172" t="s">
        <v>849</v>
      </c>
      <c r="G8" s="172" t="s">
        <v>598</v>
      </c>
      <c r="H8" s="171" t="s">
        <v>851</v>
      </c>
      <c r="I8" s="258" t="s">
        <v>521</v>
      </c>
    </row>
    <row r="9" spans="1:9" ht="28.5" x14ac:dyDescent="0.35">
      <c r="A9" s="26" t="str">
        <f>IF(OR(A_COVER!$C$9="",$B9=""),"[placeholder]",A_COVER!$C$9)</f>
        <v>SNBC</v>
      </c>
      <c r="B9" s="171" t="s">
        <v>601</v>
      </c>
      <c r="C9" s="172" t="s">
        <v>970</v>
      </c>
      <c r="D9" s="172" t="s">
        <v>481</v>
      </c>
      <c r="E9" s="172" t="s">
        <v>574</v>
      </c>
      <c r="F9" s="172" t="s">
        <v>849</v>
      </c>
      <c r="G9" s="172" t="s">
        <v>598</v>
      </c>
      <c r="H9" s="171" t="s">
        <v>851</v>
      </c>
      <c r="I9" s="258" t="s">
        <v>521</v>
      </c>
    </row>
    <row r="10" spans="1:9" ht="28.5" x14ac:dyDescent="0.35">
      <c r="A10" s="26" t="str">
        <f>IF(OR(A_COVER!$C$9="",$B10=""),"[placeholder]",A_COVER!$C$9)</f>
        <v>SNBC</v>
      </c>
      <c r="B10" s="171" t="s">
        <v>547</v>
      </c>
      <c r="C10" s="172" t="s">
        <v>970</v>
      </c>
      <c r="D10" s="172" t="s">
        <v>541</v>
      </c>
      <c r="E10" s="172" t="s">
        <v>600</v>
      </c>
      <c r="F10" s="172" t="s">
        <v>849</v>
      </c>
      <c r="G10" s="172" t="s">
        <v>852</v>
      </c>
      <c r="H10" s="171" t="s">
        <v>851</v>
      </c>
      <c r="I10" s="258" t="s">
        <v>850</v>
      </c>
    </row>
    <row r="11" spans="1:9" ht="28.5" x14ac:dyDescent="0.35">
      <c r="A11" s="26" t="str">
        <f>IF(OR(A_COVER!$C$9="",$B11=""),"[placeholder]",A_COVER!$C$9)</f>
        <v>SNBC</v>
      </c>
      <c r="B11" s="171" t="s">
        <v>547</v>
      </c>
      <c r="C11" s="172" t="s">
        <v>970</v>
      </c>
      <c r="D11" s="172" t="s">
        <v>541</v>
      </c>
      <c r="E11" s="172" t="s">
        <v>574</v>
      </c>
      <c r="F11" s="172" t="s">
        <v>849</v>
      </c>
      <c r="G11" s="172" t="s">
        <v>852</v>
      </c>
      <c r="H11" s="171" t="s">
        <v>851</v>
      </c>
      <c r="I11" s="258" t="s">
        <v>850</v>
      </c>
    </row>
    <row r="12" spans="1:9" ht="28.5" x14ac:dyDescent="0.35">
      <c r="A12" s="26" t="str">
        <f>IF(OR(A_COVER!$C$9="",$B12=""),"[placeholder]",A_COVER!$C$9)</f>
        <v>SNBC</v>
      </c>
      <c r="B12" s="171" t="s">
        <v>547</v>
      </c>
      <c r="C12" s="172" t="s">
        <v>970</v>
      </c>
      <c r="D12" s="172" t="s">
        <v>541</v>
      </c>
      <c r="E12" s="172" t="s">
        <v>546</v>
      </c>
      <c r="F12" s="172" t="s">
        <v>849</v>
      </c>
      <c r="G12" s="172" t="s">
        <v>852</v>
      </c>
      <c r="H12" s="171" t="s">
        <v>851</v>
      </c>
      <c r="I12" s="258" t="s">
        <v>850</v>
      </c>
    </row>
    <row r="13" spans="1:9" ht="28.5" x14ac:dyDescent="0.35">
      <c r="A13" s="26" t="str">
        <f>IF(OR(A_COVER!$C$9="",$B13=""),"[placeholder]",A_COVER!$C$9)</f>
        <v>SNBC</v>
      </c>
      <c r="B13" s="171" t="s">
        <v>547</v>
      </c>
      <c r="C13" s="172" t="s">
        <v>970</v>
      </c>
      <c r="D13" s="172" t="s">
        <v>541</v>
      </c>
      <c r="E13" s="172" t="s">
        <v>493</v>
      </c>
      <c r="F13" s="172" t="s">
        <v>849</v>
      </c>
      <c r="G13" s="172" t="s">
        <v>852</v>
      </c>
      <c r="H13" s="171" t="s">
        <v>851</v>
      </c>
      <c r="I13" s="258" t="s">
        <v>850</v>
      </c>
    </row>
    <row r="14" spans="1:9" ht="28.5" x14ac:dyDescent="0.35">
      <c r="A14" s="26" t="str">
        <f>IF(OR(A_COVER!$C$9="",$B14=""),"[placeholder]",A_COVER!$C$9)</f>
        <v>SNBC</v>
      </c>
      <c r="B14" s="171" t="s">
        <v>547</v>
      </c>
      <c r="C14" s="172" t="s">
        <v>970</v>
      </c>
      <c r="D14" s="172" t="s">
        <v>541</v>
      </c>
      <c r="E14" s="172" t="s">
        <v>483</v>
      </c>
      <c r="F14" s="172" t="s">
        <v>849</v>
      </c>
      <c r="G14" s="172" t="s">
        <v>852</v>
      </c>
      <c r="H14" s="171" t="s">
        <v>851</v>
      </c>
      <c r="I14" s="258" t="s">
        <v>850</v>
      </c>
    </row>
    <row r="15" spans="1:9" x14ac:dyDescent="0.35">
      <c r="B15" s="259"/>
      <c r="C15" s="259"/>
      <c r="D15" s="259"/>
      <c r="E15" s="259"/>
      <c r="F15" s="259"/>
      <c r="G15" s="259"/>
      <c r="H15" s="259"/>
      <c r="I15" s="259"/>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I89"/>
  <sheetViews>
    <sheetView showGridLines="0" showRowColHeaders="0" zoomScaleNormal="100" workbookViewId="0">
      <pane ySplit="2" topLeftCell="A3" activePane="bottomLeft" state="frozen"/>
      <selection pane="bottomLeft" activeCell="D14" sqref="D14"/>
    </sheetView>
  </sheetViews>
  <sheetFormatPr defaultColWidth="9.26953125" defaultRowHeight="14.5" x14ac:dyDescent="0.35"/>
  <cols>
    <col min="1" max="1" width="10.26953125" style="29" customWidth="1"/>
    <col min="2" max="2" width="30.7265625" style="30" customWidth="1"/>
    <col min="3" max="3" width="81.7265625" style="29" customWidth="1"/>
    <col min="4" max="9" width="23" style="22" customWidth="1"/>
    <col min="10" max="16384" width="9.26953125" style="22"/>
  </cols>
  <sheetData>
    <row r="1" spans="1:9" ht="23" x14ac:dyDescent="0.35">
      <c r="A1" s="19" t="s">
        <v>7</v>
      </c>
      <c r="B1" s="18"/>
      <c r="C1" s="18"/>
      <c r="D1" s="18"/>
      <c r="E1" s="18"/>
      <c r="F1" s="18"/>
      <c r="G1" s="18"/>
      <c r="H1" s="18"/>
      <c r="I1" s="18"/>
    </row>
    <row r="2" spans="1:9" s="32" customFormat="1" ht="28" x14ac:dyDescent="0.35">
      <c r="A2" s="36" t="s">
        <v>91</v>
      </c>
      <c r="B2" s="36" t="s">
        <v>90</v>
      </c>
      <c r="C2" s="35" t="s">
        <v>50</v>
      </c>
      <c r="D2" s="34" t="str">
        <f>IF(A_COVER!$C10="","[Plan 1]",A_COVER!$C10)</f>
        <v>HealthPatners</v>
      </c>
      <c r="E2" s="33" t="str">
        <f>IF(A_COVER!$C11="","[Plan 2]",A_COVER!$C11)</f>
        <v>Hennepin Health</v>
      </c>
      <c r="F2" s="33" t="str">
        <f>IF(A_COVER!$C12="","[Plan 3]",A_COVER!$C12)</f>
        <v>Medica</v>
      </c>
      <c r="G2" s="33" t="str">
        <f>IF(A_COVER!$C13="","[Plan 4]",A_COVER!$C13)</f>
        <v>Prime West</v>
      </c>
      <c r="H2" s="33" t="str">
        <f>IF(A_COVER!$C14="","[Plan 5]",A_COVER!$C14)</f>
        <v xml:space="preserve">South County Health Alliance </v>
      </c>
      <c r="I2" s="33" t="str">
        <f>IF(A_COVER!$C15="","[Plan 6]",A_COVER!$C15)</f>
        <v>Ucare</v>
      </c>
    </row>
    <row r="3" spans="1:9" x14ac:dyDescent="0.35">
      <c r="A3" s="160" t="s">
        <v>338</v>
      </c>
      <c r="B3" s="21"/>
      <c r="C3" s="20"/>
      <c r="D3" s="264"/>
      <c r="E3" s="265"/>
      <c r="F3" s="265"/>
      <c r="G3" s="265"/>
      <c r="H3" s="265"/>
      <c r="I3" s="265"/>
    </row>
    <row r="4" spans="1:9" ht="28" x14ac:dyDescent="0.35">
      <c r="A4" s="205" t="s">
        <v>337</v>
      </c>
      <c r="B4" s="206" t="s">
        <v>336</v>
      </c>
      <c r="C4" s="206" t="s">
        <v>335</v>
      </c>
      <c r="D4" s="273">
        <v>9652</v>
      </c>
      <c r="E4" s="273">
        <v>2171</v>
      </c>
      <c r="F4" s="274">
        <v>11638</v>
      </c>
      <c r="G4" s="274">
        <v>2619</v>
      </c>
      <c r="H4" s="274">
        <v>2514</v>
      </c>
      <c r="I4" s="275">
        <v>37464</v>
      </c>
    </row>
    <row r="5" spans="1:9" ht="56" x14ac:dyDescent="0.35">
      <c r="A5" s="205" t="s">
        <v>334</v>
      </c>
      <c r="B5" s="206" t="s">
        <v>333</v>
      </c>
      <c r="C5" s="206" t="s">
        <v>332</v>
      </c>
      <c r="D5" s="276">
        <f>'D1_PLAN_set-indc'!D4/'B_STATE_set-indc'!$D$4</f>
        <v>6.3095813201877182E-3</v>
      </c>
      <c r="E5" s="276">
        <f>'D1_PLAN_set-indc'!E4/'B_STATE_set-indc'!$D$4</f>
        <v>1.4191982020438807E-3</v>
      </c>
      <c r="F5" s="276">
        <f>'D1_PLAN_set-indc'!F4/'B_STATE_set-indc'!$D$4</f>
        <v>7.6078437012375329E-3</v>
      </c>
      <c r="G5" s="276">
        <f>'D1_PLAN_set-indc'!G4/'B_STATE_set-indc'!$D$4</f>
        <v>1.7120590009916737E-3</v>
      </c>
      <c r="H5" s="276">
        <f>'D1_PLAN_set-indc'!H4/'B_STATE_set-indc'!$D$4</f>
        <v>1.6434197512382848E-3</v>
      </c>
      <c r="I5" s="277">
        <f>'D1_PLAN_set-indc'!I4/'B_STATE_set-indc'!$D$4</f>
        <v>2.4490484312009189E-2</v>
      </c>
    </row>
    <row r="6" spans="1:9" ht="56" x14ac:dyDescent="0.35">
      <c r="A6" s="205" t="s">
        <v>331</v>
      </c>
      <c r="B6" s="206" t="s">
        <v>330</v>
      </c>
      <c r="C6" s="206" t="s">
        <v>741</v>
      </c>
      <c r="D6" s="276">
        <f>D4/'B_STATE_set-indc'!$D$5</f>
        <v>7.4232278120320589E-3</v>
      </c>
      <c r="E6" s="276">
        <f>E4/'B_STATE_set-indc'!$D$5</f>
        <v>1.6696878968008287E-3</v>
      </c>
      <c r="F6" s="276">
        <f>F4/'B_STATE_set-indc'!$D$5</f>
        <v>8.9506346121455763E-3</v>
      </c>
      <c r="G6" s="276">
        <f>G4/'B_STATE_set-indc'!$D$5</f>
        <v>2.0142388768868589E-3</v>
      </c>
      <c r="H6" s="276">
        <f>H4/'B_STATE_set-indc'!$D$5</f>
        <v>1.9334847409291955E-3</v>
      </c>
      <c r="I6" s="277">
        <f>I4/'B_STATE_set-indc'!$D$5</f>
        <v>2.8813075709694266E-2</v>
      </c>
    </row>
    <row r="7" spans="1:9" x14ac:dyDescent="0.35">
      <c r="A7" s="222" t="s">
        <v>329</v>
      </c>
      <c r="B7" s="243"/>
      <c r="C7" s="244"/>
      <c r="D7" s="266"/>
      <c r="E7" s="266"/>
      <c r="F7" s="266"/>
      <c r="G7" s="266"/>
      <c r="H7" s="266"/>
      <c r="I7" s="266"/>
    </row>
    <row r="8" spans="1:9" ht="84" x14ac:dyDescent="0.35">
      <c r="A8" s="235" t="s">
        <v>813</v>
      </c>
      <c r="B8" s="113" t="s">
        <v>328</v>
      </c>
      <c r="C8" s="113" t="s">
        <v>817</v>
      </c>
      <c r="D8" s="278">
        <v>0.96199999999999997</v>
      </c>
      <c r="E8" s="278">
        <v>0.92400000000000004</v>
      </c>
      <c r="F8" s="278">
        <v>0.88100000000000001</v>
      </c>
      <c r="G8" s="278">
        <v>0.93600000000000005</v>
      </c>
      <c r="H8" s="278">
        <v>0.87</v>
      </c>
      <c r="I8" s="279">
        <v>0.90200000000000002</v>
      </c>
    </row>
    <row r="9" spans="1:9" ht="42" x14ac:dyDescent="0.35">
      <c r="A9" s="235" t="s">
        <v>815</v>
      </c>
      <c r="B9" s="113" t="s">
        <v>814</v>
      </c>
      <c r="C9" s="113" t="s">
        <v>816</v>
      </c>
      <c r="D9" s="231" t="s">
        <v>818</v>
      </c>
      <c r="E9" s="231" t="s">
        <v>818</v>
      </c>
      <c r="F9" s="231" t="s">
        <v>818</v>
      </c>
      <c r="G9" s="231" t="s">
        <v>818</v>
      </c>
      <c r="H9" s="231" t="s">
        <v>818</v>
      </c>
      <c r="I9" s="198" t="s">
        <v>818</v>
      </c>
    </row>
    <row r="10" spans="1:9" ht="56" x14ac:dyDescent="0.35">
      <c r="A10" s="280" t="s">
        <v>824</v>
      </c>
      <c r="B10" s="113" t="s">
        <v>822</v>
      </c>
      <c r="C10" s="113" t="s">
        <v>827</v>
      </c>
      <c r="D10" s="281" t="s">
        <v>928</v>
      </c>
      <c r="E10" s="281" t="s">
        <v>928</v>
      </c>
      <c r="F10" s="281" t="s">
        <v>928</v>
      </c>
      <c r="G10" s="281" t="s">
        <v>928</v>
      </c>
      <c r="H10" s="281" t="s">
        <v>928</v>
      </c>
      <c r="I10" s="282" t="s">
        <v>928</v>
      </c>
    </row>
    <row r="11" spans="1:9" ht="28" x14ac:dyDescent="0.35">
      <c r="A11" s="280" t="s">
        <v>823</v>
      </c>
      <c r="B11" s="113" t="s">
        <v>722</v>
      </c>
      <c r="C11" s="113" t="s">
        <v>826</v>
      </c>
      <c r="D11" s="281" t="s">
        <v>940</v>
      </c>
      <c r="E11" s="281" t="s">
        <v>940</v>
      </c>
      <c r="F11" s="281" t="s">
        <v>940</v>
      </c>
      <c r="G11" s="281" t="s">
        <v>940</v>
      </c>
      <c r="H11" s="281" t="s">
        <v>940</v>
      </c>
      <c r="I11" s="282" t="s">
        <v>940</v>
      </c>
    </row>
    <row r="12" spans="1:9" x14ac:dyDescent="0.35">
      <c r="A12" s="222" t="s">
        <v>327</v>
      </c>
      <c r="B12" s="243"/>
      <c r="C12" s="244"/>
      <c r="D12" s="266"/>
      <c r="E12" s="266"/>
      <c r="F12" s="266"/>
      <c r="G12" s="266"/>
      <c r="H12" s="266"/>
      <c r="I12" s="266"/>
    </row>
    <row r="13" spans="1:9" ht="94.5" customHeight="1" x14ac:dyDescent="0.35">
      <c r="A13" s="234" t="s">
        <v>782</v>
      </c>
      <c r="B13" s="113" t="s">
        <v>784</v>
      </c>
      <c r="C13" s="113" t="s">
        <v>810</v>
      </c>
      <c r="D13" s="283" t="s">
        <v>973</v>
      </c>
      <c r="E13" s="283" t="s">
        <v>973</v>
      </c>
      <c r="F13" s="283" t="s">
        <v>973</v>
      </c>
      <c r="G13" s="283" t="s">
        <v>973</v>
      </c>
      <c r="H13" s="283" t="s">
        <v>973</v>
      </c>
      <c r="I13" s="284" t="s">
        <v>973</v>
      </c>
    </row>
    <row r="14" spans="1:9" ht="84" x14ac:dyDescent="0.35">
      <c r="A14" s="285" t="s">
        <v>325</v>
      </c>
      <c r="B14" s="231" t="s">
        <v>326</v>
      </c>
      <c r="C14" s="231" t="s">
        <v>811</v>
      </c>
      <c r="D14" s="278">
        <v>0.98887038822189111</v>
      </c>
      <c r="E14" s="278">
        <v>0.99907725729230379</v>
      </c>
      <c r="F14" s="278">
        <v>0.99293540451141171</v>
      </c>
      <c r="G14" s="278">
        <v>0.99987725904723568</v>
      </c>
      <c r="H14" s="278">
        <v>0.99845216256261904</v>
      </c>
      <c r="I14" s="279">
        <v>0.94170068150691544</v>
      </c>
    </row>
    <row r="15" spans="1:9" ht="194.25" customHeight="1" x14ac:dyDescent="0.35">
      <c r="A15" s="235" t="s">
        <v>783</v>
      </c>
      <c r="B15" s="113" t="s">
        <v>324</v>
      </c>
      <c r="C15" s="113" t="s">
        <v>744</v>
      </c>
      <c r="D15" s="283" t="s">
        <v>974</v>
      </c>
      <c r="E15" s="283" t="s">
        <v>974</v>
      </c>
      <c r="F15" s="283" t="s">
        <v>974</v>
      </c>
      <c r="G15" s="283" t="s">
        <v>974</v>
      </c>
      <c r="H15" s="283" t="s">
        <v>974</v>
      </c>
      <c r="I15" s="284" t="s">
        <v>974</v>
      </c>
    </row>
    <row r="16" spans="1:9" x14ac:dyDescent="0.35">
      <c r="A16" s="222" t="s">
        <v>118</v>
      </c>
      <c r="B16" s="243"/>
      <c r="C16" s="244"/>
      <c r="D16" s="266"/>
      <c r="E16" s="266"/>
      <c r="F16" s="266"/>
      <c r="G16" s="266"/>
      <c r="H16" s="266"/>
      <c r="I16" s="266"/>
    </row>
    <row r="17" spans="1:9" x14ac:dyDescent="0.35">
      <c r="A17" s="267" t="s">
        <v>323</v>
      </c>
      <c r="B17" s="268"/>
      <c r="C17" s="269"/>
      <c r="D17" s="270"/>
      <c r="E17" s="270"/>
      <c r="F17" s="270"/>
      <c r="G17" s="270"/>
      <c r="H17" s="270"/>
      <c r="I17" s="270"/>
    </row>
    <row r="18" spans="1:9" ht="70" x14ac:dyDescent="0.35">
      <c r="A18" s="234" t="s">
        <v>322</v>
      </c>
      <c r="B18" s="113" t="s">
        <v>795</v>
      </c>
      <c r="C18" s="113" t="s">
        <v>796</v>
      </c>
      <c r="D18" s="274">
        <v>93</v>
      </c>
      <c r="E18" s="274">
        <v>30</v>
      </c>
      <c r="F18" s="274">
        <v>260</v>
      </c>
      <c r="G18" s="274">
        <v>46</v>
      </c>
      <c r="H18" s="274">
        <v>36</v>
      </c>
      <c r="I18" s="275">
        <v>657</v>
      </c>
    </row>
    <row r="19" spans="1:9" ht="28" x14ac:dyDescent="0.35">
      <c r="A19" s="234" t="s">
        <v>321</v>
      </c>
      <c r="B19" s="113" t="s">
        <v>320</v>
      </c>
      <c r="C19" s="113" t="s">
        <v>319</v>
      </c>
      <c r="D19" s="274">
        <v>12</v>
      </c>
      <c r="E19" s="274">
        <v>0</v>
      </c>
      <c r="F19" s="274">
        <v>7</v>
      </c>
      <c r="G19" s="274">
        <v>3</v>
      </c>
      <c r="H19" s="274">
        <v>0</v>
      </c>
      <c r="I19" s="275">
        <v>30</v>
      </c>
    </row>
    <row r="20" spans="1:9" ht="56" x14ac:dyDescent="0.35">
      <c r="A20" s="234" t="s">
        <v>318</v>
      </c>
      <c r="B20" s="113" t="s">
        <v>317</v>
      </c>
      <c r="C20" s="113" t="s">
        <v>797</v>
      </c>
      <c r="D20" s="274">
        <v>1</v>
      </c>
      <c r="E20" s="274">
        <v>0</v>
      </c>
      <c r="F20" s="274">
        <v>0</v>
      </c>
      <c r="G20" s="274">
        <v>0</v>
      </c>
      <c r="H20" s="274">
        <v>0</v>
      </c>
      <c r="I20" s="275">
        <v>0</v>
      </c>
    </row>
    <row r="21" spans="1:9" ht="240.65" customHeight="1" x14ac:dyDescent="0.35">
      <c r="A21" s="234" t="s">
        <v>316</v>
      </c>
      <c r="B21" s="113" t="s">
        <v>315</v>
      </c>
      <c r="C21" s="113" t="s">
        <v>745</v>
      </c>
      <c r="D21" s="283" t="s">
        <v>976</v>
      </c>
      <c r="E21" s="283" t="s">
        <v>976</v>
      </c>
      <c r="F21" s="283" t="s">
        <v>976</v>
      </c>
      <c r="G21" s="283" t="s">
        <v>976</v>
      </c>
      <c r="H21" s="283" t="s">
        <v>976</v>
      </c>
      <c r="I21" s="284" t="s">
        <v>976</v>
      </c>
    </row>
    <row r="22" spans="1:9" ht="54.75" customHeight="1" x14ac:dyDescent="0.35">
      <c r="A22" s="208" t="s">
        <v>314</v>
      </c>
      <c r="B22" s="206" t="s">
        <v>313</v>
      </c>
      <c r="C22" s="113" t="s">
        <v>312</v>
      </c>
      <c r="D22" s="274">
        <v>83</v>
      </c>
      <c r="E22" s="274">
        <v>21</v>
      </c>
      <c r="F22" s="274">
        <v>172</v>
      </c>
      <c r="G22" s="274">
        <v>36</v>
      </c>
      <c r="H22" s="274">
        <v>31</v>
      </c>
      <c r="I22" s="275">
        <v>461</v>
      </c>
    </row>
    <row r="23" spans="1:9" ht="52.5" customHeight="1" x14ac:dyDescent="0.35">
      <c r="A23" s="208" t="s">
        <v>311</v>
      </c>
      <c r="B23" s="206" t="s">
        <v>310</v>
      </c>
      <c r="C23" s="113" t="s">
        <v>309</v>
      </c>
      <c r="D23" s="274">
        <v>10</v>
      </c>
      <c r="E23" s="274">
        <v>8</v>
      </c>
      <c r="F23" s="274">
        <v>81</v>
      </c>
      <c r="G23" s="274">
        <v>10</v>
      </c>
      <c r="H23" s="274">
        <v>5</v>
      </c>
      <c r="I23" s="275">
        <v>194</v>
      </c>
    </row>
    <row r="24" spans="1:9" ht="67.5" customHeight="1" x14ac:dyDescent="0.35">
      <c r="A24" s="234" t="s">
        <v>308</v>
      </c>
      <c r="B24" s="113" t="s">
        <v>798</v>
      </c>
      <c r="C24" s="113" t="s">
        <v>799</v>
      </c>
      <c r="D24" s="274">
        <v>0</v>
      </c>
      <c r="E24" s="274">
        <v>0</v>
      </c>
      <c r="F24" s="274">
        <v>0</v>
      </c>
      <c r="G24" s="274">
        <v>0</v>
      </c>
      <c r="H24" s="274">
        <v>0</v>
      </c>
      <c r="I24" s="275">
        <v>0</v>
      </c>
    </row>
    <row r="25" spans="1:9" ht="49.5" customHeight="1" x14ac:dyDescent="0.35">
      <c r="A25" s="234" t="s">
        <v>307</v>
      </c>
      <c r="B25" s="113" t="s">
        <v>306</v>
      </c>
      <c r="C25" s="113" t="s">
        <v>305</v>
      </c>
      <c r="D25" s="274">
        <v>60</v>
      </c>
      <c r="E25" s="274">
        <v>29</v>
      </c>
      <c r="F25" s="274">
        <v>250</v>
      </c>
      <c r="G25" s="274">
        <v>41</v>
      </c>
      <c r="H25" s="274">
        <v>12</v>
      </c>
      <c r="I25" s="275">
        <v>584</v>
      </c>
    </row>
    <row r="26" spans="1:9" ht="51" customHeight="1" x14ac:dyDescent="0.35">
      <c r="A26" s="234" t="s">
        <v>304</v>
      </c>
      <c r="B26" s="113" t="s">
        <v>303</v>
      </c>
      <c r="C26" s="113" t="s">
        <v>302</v>
      </c>
      <c r="D26" s="274">
        <v>33</v>
      </c>
      <c r="E26" s="274">
        <v>1</v>
      </c>
      <c r="F26" s="274">
        <v>10</v>
      </c>
      <c r="G26" s="274">
        <v>4</v>
      </c>
      <c r="H26" s="274">
        <v>24</v>
      </c>
      <c r="I26" s="275">
        <v>73</v>
      </c>
    </row>
    <row r="27" spans="1:9" ht="57" customHeight="1" x14ac:dyDescent="0.35">
      <c r="A27" s="234" t="s">
        <v>301</v>
      </c>
      <c r="B27" s="113" t="s">
        <v>300</v>
      </c>
      <c r="C27" s="113" t="s">
        <v>800</v>
      </c>
      <c r="D27" s="274">
        <v>0</v>
      </c>
      <c r="E27" s="274">
        <v>0</v>
      </c>
      <c r="F27" s="274">
        <v>0</v>
      </c>
      <c r="G27" s="274">
        <v>0</v>
      </c>
      <c r="H27" s="274">
        <v>0</v>
      </c>
      <c r="I27" s="275">
        <v>0</v>
      </c>
    </row>
    <row r="28" spans="1:9" ht="58.5" customHeight="1" x14ac:dyDescent="0.35">
      <c r="A28" s="234" t="s">
        <v>299</v>
      </c>
      <c r="B28" s="113" t="s">
        <v>298</v>
      </c>
      <c r="C28" s="113" t="s">
        <v>297</v>
      </c>
      <c r="D28" s="274">
        <v>0</v>
      </c>
      <c r="E28" s="274">
        <v>0</v>
      </c>
      <c r="F28" s="274">
        <v>0</v>
      </c>
      <c r="G28" s="274">
        <v>0</v>
      </c>
      <c r="H28" s="274">
        <v>0</v>
      </c>
      <c r="I28" s="275">
        <v>0</v>
      </c>
    </row>
    <row r="29" spans="1:9" ht="56" x14ac:dyDescent="0.35">
      <c r="A29" s="234" t="s">
        <v>296</v>
      </c>
      <c r="B29" s="113" t="s">
        <v>295</v>
      </c>
      <c r="C29" s="113" t="s">
        <v>294</v>
      </c>
      <c r="D29" s="274">
        <v>0</v>
      </c>
      <c r="E29" s="274">
        <v>0</v>
      </c>
      <c r="F29" s="274">
        <v>0</v>
      </c>
      <c r="G29" s="274">
        <v>1</v>
      </c>
      <c r="H29" s="274">
        <v>0</v>
      </c>
      <c r="I29" s="275">
        <v>0</v>
      </c>
    </row>
    <row r="30" spans="1:9" ht="62.25" customHeight="1" x14ac:dyDescent="0.35">
      <c r="A30" s="208" t="s">
        <v>293</v>
      </c>
      <c r="B30" s="206" t="s">
        <v>292</v>
      </c>
      <c r="C30" s="206" t="s">
        <v>291</v>
      </c>
      <c r="D30" s="274">
        <v>33</v>
      </c>
      <c r="E30" s="274">
        <v>1</v>
      </c>
      <c r="F30" s="274">
        <v>10</v>
      </c>
      <c r="G30" s="274">
        <v>4</v>
      </c>
      <c r="H30" s="274">
        <v>24</v>
      </c>
      <c r="I30" s="275">
        <v>73</v>
      </c>
    </row>
    <row r="31" spans="1:9" s="31" customFormat="1" ht="34.15" customHeight="1" x14ac:dyDescent="0.3">
      <c r="A31" s="286" t="s">
        <v>290</v>
      </c>
      <c r="B31" s="242"/>
      <c r="C31" s="242"/>
      <c r="D31" s="197"/>
      <c r="E31" s="197"/>
      <c r="F31" s="197"/>
      <c r="G31" s="197"/>
      <c r="H31" s="197"/>
      <c r="I31" s="197"/>
    </row>
    <row r="32" spans="1:9" ht="70" x14ac:dyDescent="0.35">
      <c r="A32" s="208" t="s">
        <v>289</v>
      </c>
      <c r="B32" s="206" t="s">
        <v>288</v>
      </c>
      <c r="C32" s="113" t="s">
        <v>746</v>
      </c>
      <c r="D32" s="274">
        <v>0</v>
      </c>
      <c r="E32" s="274">
        <v>0</v>
      </c>
      <c r="F32" s="274">
        <v>0</v>
      </c>
      <c r="G32" s="274">
        <v>0</v>
      </c>
      <c r="H32" s="274">
        <v>1</v>
      </c>
      <c r="I32" s="275">
        <v>2</v>
      </c>
    </row>
    <row r="33" spans="1:9" ht="70" x14ac:dyDescent="0.35">
      <c r="A33" s="208" t="s">
        <v>287</v>
      </c>
      <c r="B33" s="206" t="s">
        <v>286</v>
      </c>
      <c r="C33" s="113" t="s">
        <v>747</v>
      </c>
      <c r="D33" s="274">
        <v>1</v>
      </c>
      <c r="E33" s="274">
        <v>0</v>
      </c>
      <c r="F33" s="274">
        <v>0</v>
      </c>
      <c r="G33" s="274">
        <v>0</v>
      </c>
      <c r="H33" s="274">
        <v>4</v>
      </c>
      <c r="I33" s="275">
        <v>4</v>
      </c>
    </row>
    <row r="34" spans="1:9" ht="55.5" customHeight="1" x14ac:dyDescent="0.35">
      <c r="A34" s="208" t="s">
        <v>285</v>
      </c>
      <c r="B34" s="206" t="s">
        <v>284</v>
      </c>
      <c r="C34" s="113" t="s">
        <v>748</v>
      </c>
      <c r="D34" s="274">
        <v>1</v>
      </c>
      <c r="E34" s="274">
        <v>0</v>
      </c>
      <c r="F34" s="274">
        <v>5</v>
      </c>
      <c r="G34" s="274">
        <v>0</v>
      </c>
      <c r="H34" s="274">
        <v>0</v>
      </c>
      <c r="I34" s="275">
        <v>0</v>
      </c>
    </row>
    <row r="35" spans="1:9" ht="42" x14ac:dyDescent="0.35">
      <c r="A35" s="208" t="s">
        <v>283</v>
      </c>
      <c r="B35" s="206" t="s">
        <v>282</v>
      </c>
      <c r="C35" s="113" t="s">
        <v>749</v>
      </c>
      <c r="D35" s="274">
        <v>3</v>
      </c>
      <c r="E35" s="274">
        <v>0</v>
      </c>
      <c r="F35" s="274">
        <v>0</v>
      </c>
      <c r="G35" s="274">
        <v>0</v>
      </c>
      <c r="H35" s="274">
        <v>1</v>
      </c>
      <c r="I35" s="275">
        <v>0</v>
      </c>
    </row>
    <row r="36" spans="1:9" ht="42" x14ac:dyDescent="0.35">
      <c r="A36" s="208" t="s">
        <v>281</v>
      </c>
      <c r="B36" s="206" t="s">
        <v>280</v>
      </c>
      <c r="C36" s="113" t="s">
        <v>750</v>
      </c>
      <c r="D36" s="274">
        <v>22</v>
      </c>
      <c r="E36" s="274">
        <v>20</v>
      </c>
      <c r="F36" s="274">
        <v>155</v>
      </c>
      <c r="G36" s="274">
        <v>26</v>
      </c>
      <c r="H36" s="274">
        <v>6</v>
      </c>
      <c r="I36" s="275">
        <v>387</v>
      </c>
    </row>
    <row r="37" spans="1:9" ht="42" x14ac:dyDescent="0.35">
      <c r="A37" s="208" t="s">
        <v>279</v>
      </c>
      <c r="B37" s="206" t="s">
        <v>278</v>
      </c>
      <c r="C37" s="113" t="s">
        <v>751</v>
      </c>
      <c r="D37" s="274">
        <v>0</v>
      </c>
      <c r="E37" s="274">
        <v>0</v>
      </c>
      <c r="F37" s="274">
        <v>0</v>
      </c>
      <c r="G37" s="274">
        <v>0</v>
      </c>
      <c r="H37" s="274">
        <v>0</v>
      </c>
      <c r="I37" s="275">
        <v>1</v>
      </c>
    </row>
    <row r="38" spans="1:9" ht="56" x14ac:dyDescent="0.35">
      <c r="A38" s="208" t="s">
        <v>277</v>
      </c>
      <c r="B38" s="206" t="s">
        <v>276</v>
      </c>
      <c r="C38" s="113" t="s">
        <v>752</v>
      </c>
      <c r="D38" s="274">
        <v>1</v>
      </c>
      <c r="E38" s="274">
        <v>0</v>
      </c>
      <c r="F38" s="274">
        <v>0</v>
      </c>
      <c r="G38" s="274">
        <v>0</v>
      </c>
      <c r="H38" s="274">
        <v>0</v>
      </c>
      <c r="I38" s="275">
        <v>0</v>
      </c>
    </row>
    <row r="39" spans="1:9" ht="42" x14ac:dyDescent="0.35">
      <c r="A39" s="208" t="s">
        <v>275</v>
      </c>
      <c r="B39" s="206" t="s">
        <v>274</v>
      </c>
      <c r="C39" s="113" t="s">
        <v>753</v>
      </c>
      <c r="D39" s="274">
        <v>13</v>
      </c>
      <c r="E39" s="274">
        <v>8</v>
      </c>
      <c r="F39" s="274">
        <v>26</v>
      </c>
      <c r="G39" s="274">
        <v>9</v>
      </c>
      <c r="H39" s="274">
        <v>4</v>
      </c>
      <c r="I39" s="275">
        <v>75</v>
      </c>
    </row>
    <row r="40" spans="1:9" ht="42" x14ac:dyDescent="0.35">
      <c r="A40" s="208" t="s">
        <v>273</v>
      </c>
      <c r="B40" s="206" t="s">
        <v>272</v>
      </c>
      <c r="C40" s="113" t="s">
        <v>754</v>
      </c>
      <c r="D40" s="274">
        <v>0</v>
      </c>
      <c r="E40" s="274">
        <v>0</v>
      </c>
      <c r="F40" s="274">
        <v>0</v>
      </c>
      <c r="G40" s="274">
        <v>0</v>
      </c>
      <c r="H40" s="274">
        <v>0</v>
      </c>
      <c r="I40" s="275">
        <v>13</v>
      </c>
    </row>
    <row r="41" spans="1:9" ht="42" x14ac:dyDescent="0.35">
      <c r="A41" s="208" t="s">
        <v>271</v>
      </c>
      <c r="B41" s="206" t="s">
        <v>270</v>
      </c>
      <c r="C41" s="113" t="s">
        <v>755</v>
      </c>
      <c r="D41" s="274">
        <v>52</v>
      </c>
      <c r="E41" s="274">
        <v>2</v>
      </c>
      <c r="F41" s="274">
        <v>74</v>
      </c>
      <c r="G41" s="274">
        <v>11</v>
      </c>
      <c r="H41" s="274">
        <v>20</v>
      </c>
      <c r="I41" s="275">
        <v>176</v>
      </c>
    </row>
    <row r="42" spans="1:9" x14ac:dyDescent="0.35">
      <c r="A42" s="267" t="s">
        <v>780</v>
      </c>
      <c r="B42" s="268"/>
      <c r="C42" s="269"/>
      <c r="D42" s="271"/>
      <c r="E42" s="270"/>
      <c r="F42" s="270"/>
      <c r="G42" s="270"/>
      <c r="H42" s="270"/>
      <c r="I42" s="270"/>
    </row>
    <row r="43" spans="1:9" ht="28" x14ac:dyDescent="0.35">
      <c r="A43" s="208" t="s">
        <v>269</v>
      </c>
      <c r="B43" s="113" t="s">
        <v>268</v>
      </c>
      <c r="C43" s="113" t="s">
        <v>801</v>
      </c>
      <c r="D43" s="274">
        <v>7</v>
      </c>
      <c r="E43" s="274">
        <v>0</v>
      </c>
      <c r="F43" s="274">
        <v>15</v>
      </c>
      <c r="G43" s="274">
        <v>1</v>
      </c>
      <c r="H43" s="274">
        <v>1</v>
      </c>
      <c r="I43" s="275">
        <v>38</v>
      </c>
    </row>
    <row r="44" spans="1:9" ht="42" x14ac:dyDescent="0.35">
      <c r="A44" s="208" t="s">
        <v>267</v>
      </c>
      <c r="B44" s="206" t="s">
        <v>266</v>
      </c>
      <c r="C44" s="206" t="s">
        <v>265</v>
      </c>
      <c r="D44" s="274">
        <v>4</v>
      </c>
      <c r="E44" s="274">
        <v>0</v>
      </c>
      <c r="F44" s="274">
        <v>8</v>
      </c>
      <c r="G44" s="274">
        <v>0</v>
      </c>
      <c r="H44" s="274">
        <v>0</v>
      </c>
      <c r="I44" s="275">
        <v>16</v>
      </c>
    </row>
    <row r="45" spans="1:9" ht="28" x14ac:dyDescent="0.35">
      <c r="A45" s="208" t="s">
        <v>264</v>
      </c>
      <c r="B45" s="206" t="s">
        <v>263</v>
      </c>
      <c r="C45" s="206" t="s">
        <v>262</v>
      </c>
      <c r="D45" s="274">
        <v>2</v>
      </c>
      <c r="E45" s="274">
        <v>0</v>
      </c>
      <c r="F45" s="274">
        <v>2</v>
      </c>
      <c r="G45" s="274">
        <v>0</v>
      </c>
      <c r="H45" s="274">
        <v>1</v>
      </c>
      <c r="I45" s="275">
        <v>6</v>
      </c>
    </row>
    <row r="46" spans="1:9" ht="42" x14ac:dyDescent="0.35">
      <c r="A46" s="234" t="s">
        <v>261</v>
      </c>
      <c r="B46" s="113" t="s">
        <v>260</v>
      </c>
      <c r="C46" s="113" t="s">
        <v>683</v>
      </c>
      <c r="D46" s="274">
        <v>0</v>
      </c>
      <c r="E46" s="274">
        <v>0</v>
      </c>
      <c r="F46" s="274">
        <v>1</v>
      </c>
      <c r="G46" s="274">
        <v>0</v>
      </c>
      <c r="H46" s="274">
        <v>0</v>
      </c>
      <c r="I46" s="275">
        <v>3</v>
      </c>
    </row>
    <row r="47" spans="1:9" ht="70" x14ac:dyDescent="0.35">
      <c r="A47" s="208" t="s">
        <v>259</v>
      </c>
      <c r="B47" s="206" t="s">
        <v>258</v>
      </c>
      <c r="C47" s="206" t="s">
        <v>723</v>
      </c>
      <c r="D47" s="274">
        <v>0</v>
      </c>
      <c r="E47" s="274">
        <v>0</v>
      </c>
      <c r="F47" s="274">
        <v>0</v>
      </c>
      <c r="G47" s="274">
        <v>0</v>
      </c>
      <c r="H47" s="274">
        <v>0</v>
      </c>
      <c r="I47" s="275">
        <v>0</v>
      </c>
    </row>
    <row r="48" spans="1:9" ht="72.650000000000006" customHeight="1" x14ac:dyDescent="0.35">
      <c r="A48" s="208" t="s">
        <v>256</v>
      </c>
      <c r="B48" s="206" t="s">
        <v>255</v>
      </c>
      <c r="C48" s="206" t="s">
        <v>724</v>
      </c>
      <c r="D48" s="274">
        <v>0</v>
      </c>
      <c r="E48" s="274">
        <v>0</v>
      </c>
      <c r="F48" s="274">
        <v>0</v>
      </c>
      <c r="G48" s="274">
        <v>0</v>
      </c>
      <c r="H48" s="274">
        <v>0</v>
      </c>
      <c r="I48" s="275">
        <v>0</v>
      </c>
    </row>
    <row r="49" spans="1:9" x14ac:dyDescent="0.35">
      <c r="A49" s="267" t="s">
        <v>253</v>
      </c>
      <c r="B49" s="268"/>
      <c r="C49" s="269"/>
      <c r="D49" s="270"/>
      <c r="E49" s="270"/>
      <c r="F49" s="270"/>
      <c r="G49" s="270"/>
      <c r="H49" s="270"/>
      <c r="I49" s="270"/>
    </row>
    <row r="50" spans="1:9" ht="28" x14ac:dyDescent="0.35">
      <c r="A50" s="208" t="s">
        <v>252</v>
      </c>
      <c r="B50" s="113" t="s">
        <v>251</v>
      </c>
      <c r="C50" s="113" t="s">
        <v>802</v>
      </c>
      <c r="D50" s="274">
        <v>884</v>
      </c>
      <c r="E50" s="274">
        <v>106</v>
      </c>
      <c r="F50" s="274">
        <v>2875</v>
      </c>
      <c r="G50" s="274">
        <v>36</v>
      </c>
      <c r="H50" s="274">
        <v>28</v>
      </c>
      <c r="I50" s="275">
        <v>881</v>
      </c>
    </row>
    <row r="51" spans="1:9" ht="28" x14ac:dyDescent="0.35">
      <c r="A51" s="208" t="s">
        <v>250</v>
      </c>
      <c r="B51" s="206" t="s">
        <v>249</v>
      </c>
      <c r="C51" s="206" t="s">
        <v>248</v>
      </c>
      <c r="D51" s="274">
        <v>3</v>
      </c>
      <c r="E51" s="274">
        <v>0</v>
      </c>
      <c r="F51" s="274">
        <v>3</v>
      </c>
      <c r="G51" s="274">
        <v>2</v>
      </c>
      <c r="H51" s="274">
        <v>2</v>
      </c>
      <c r="I51" s="275">
        <f>5+3</f>
        <v>8</v>
      </c>
    </row>
    <row r="52" spans="1:9" ht="56" x14ac:dyDescent="0.35">
      <c r="A52" s="208" t="s">
        <v>247</v>
      </c>
      <c r="B52" s="206" t="s">
        <v>246</v>
      </c>
      <c r="C52" s="206" t="s">
        <v>245</v>
      </c>
      <c r="D52" s="274">
        <v>2</v>
      </c>
      <c r="E52" s="274">
        <v>0</v>
      </c>
      <c r="F52" s="274">
        <v>2</v>
      </c>
      <c r="G52" s="274">
        <v>1</v>
      </c>
      <c r="H52" s="274">
        <v>0</v>
      </c>
      <c r="I52" s="275">
        <v>9</v>
      </c>
    </row>
    <row r="53" spans="1:9" ht="228" customHeight="1" x14ac:dyDescent="0.35">
      <c r="A53" s="208" t="s">
        <v>244</v>
      </c>
      <c r="B53" s="206" t="s">
        <v>243</v>
      </c>
      <c r="C53" s="113" t="s">
        <v>756</v>
      </c>
      <c r="D53" s="283" t="s">
        <v>976</v>
      </c>
      <c r="E53" s="283" t="s">
        <v>976</v>
      </c>
      <c r="F53" s="283" t="s">
        <v>976</v>
      </c>
      <c r="G53" s="283" t="s">
        <v>976</v>
      </c>
      <c r="H53" s="283" t="s">
        <v>976</v>
      </c>
      <c r="I53" s="284" t="s">
        <v>976</v>
      </c>
    </row>
    <row r="54" spans="1:9" ht="42.65" customHeight="1" x14ac:dyDescent="0.35">
      <c r="A54" s="208" t="s">
        <v>242</v>
      </c>
      <c r="B54" s="206" t="s">
        <v>241</v>
      </c>
      <c r="C54" s="113" t="s">
        <v>240</v>
      </c>
      <c r="D54" s="274">
        <v>883</v>
      </c>
      <c r="E54" s="274">
        <v>106</v>
      </c>
      <c r="F54" s="274">
        <v>2813</v>
      </c>
      <c r="G54" s="274">
        <v>36</v>
      </c>
      <c r="H54" s="274">
        <v>27</v>
      </c>
      <c r="I54" s="275">
        <v>872</v>
      </c>
    </row>
    <row r="55" spans="1:9" s="31" customFormat="1" ht="34.15" customHeight="1" x14ac:dyDescent="0.3">
      <c r="A55" s="286" t="s">
        <v>239</v>
      </c>
      <c r="B55" s="242"/>
      <c r="C55" s="242"/>
      <c r="D55" s="197"/>
      <c r="E55" s="197"/>
      <c r="F55" s="197"/>
      <c r="G55" s="197"/>
      <c r="H55" s="197"/>
      <c r="I55" s="197"/>
    </row>
    <row r="56" spans="1:9" ht="70" x14ac:dyDescent="0.35">
      <c r="A56" s="208" t="s">
        <v>238</v>
      </c>
      <c r="B56" s="206" t="s">
        <v>237</v>
      </c>
      <c r="C56" s="113" t="s">
        <v>757</v>
      </c>
      <c r="D56" s="274">
        <v>2</v>
      </c>
      <c r="E56" s="274">
        <v>0</v>
      </c>
      <c r="F56" s="274">
        <v>2</v>
      </c>
      <c r="G56" s="274">
        <v>2</v>
      </c>
      <c r="H56" s="274">
        <v>0</v>
      </c>
      <c r="I56" s="275">
        <v>2</v>
      </c>
    </row>
    <row r="57" spans="1:9" ht="70" x14ac:dyDescent="0.35">
      <c r="A57" s="208" t="s">
        <v>236</v>
      </c>
      <c r="B57" s="206" t="s">
        <v>235</v>
      </c>
      <c r="C57" s="113" t="s">
        <v>758</v>
      </c>
      <c r="D57" s="274">
        <v>1</v>
      </c>
      <c r="E57" s="274">
        <v>0</v>
      </c>
      <c r="F57" s="274">
        <v>4</v>
      </c>
      <c r="G57" s="274">
        <v>0</v>
      </c>
      <c r="H57" s="274">
        <v>0</v>
      </c>
      <c r="I57" s="275">
        <v>1</v>
      </c>
    </row>
    <row r="58" spans="1:9" ht="42" x14ac:dyDescent="0.35">
      <c r="A58" s="208" t="s">
        <v>234</v>
      </c>
      <c r="B58" s="206" t="s">
        <v>233</v>
      </c>
      <c r="C58" s="113" t="s">
        <v>759</v>
      </c>
      <c r="D58" s="274">
        <v>3</v>
      </c>
      <c r="E58" s="274">
        <v>0</v>
      </c>
      <c r="F58" s="274">
        <v>2</v>
      </c>
      <c r="G58" s="274">
        <v>0</v>
      </c>
      <c r="H58" s="274">
        <v>0</v>
      </c>
      <c r="I58" s="275">
        <v>3</v>
      </c>
    </row>
    <row r="59" spans="1:9" ht="42" x14ac:dyDescent="0.35">
      <c r="A59" s="208" t="s">
        <v>232</v>
      </c>
      <c r="B59" s="206" t="s">
        <v>231</v>
      </c>
      <c r="C59" s="113" t="s">
        <v>760</v>
      </c>
      <c r="D59" s="274">
        <v>19</v>
      </c>
      <c r="E59" s="274">
        <v>1</v>
      </c>
      <c r="F59" s="274">
        <v>1</v>
      </c>
      <c r="G59" s="274">
        <v>0</v>
      </c>
      <c r="H59" s="274">
        <v>0</v>
      </c>
      <c r="I59" s="275">
        <v>2</v>
      </c>
    </row>
    <row r="60" spans="1:9" ht="42" x14ac:dyDescent="0.35">
      <c r="A60" s="208" t="s">
        <v>230</v>
      </c>
      <c r="B60" s="206" t="s">
        <v>229</v>
      </c>
      <c r="C60" s="113" t="s">
        <v>761</v>
      </c>
      <c r="D60" s="274">
        <v>131</v>
      </c>
      <c r="E60" s="274">
        <v>13</v>
      </c>
      <c r="F60" s="274">
        <v>91</v>
      </c>
      <c r="G60" s="274">
        <v>5</v>
      </c>
      <c r="H60" s="274">
        <v>0</v>
      </c>
      <c r="I60" s="275">
        <v>12</v>
      </c>
    </row>
    <row r="61" spans="1:9" ht="42" x14ac:dyDescent="0.35">
      <c r="A61" s="208" t="s">
        <v>228</v>
      </c>
      <c r="B61" s="206" t="s">
        <v>227</v>
      </c>
      <c r="C61" s="113" t="s">
        <v>762</v>
      </c>
      <c r="D61" s="274">
        <v>10</v>
      </c>
      <c r="E61" s="274">
        <v>0</v>
      </c>
      <c r="F61" s="274">
        <v>1</v>
      </c>
      <c r="G61" s="274">
        <v>0</v>
      </c>
      <c r="H61" s="274">
        <v>0</v>
      </c>
      <c r="I61" s="275">
        <v>5</v>
      </c>
    </row>
    <row r="62" spans="1:9" ht="56" x14ac:dyDescent="0.35">
      <c r="A62" s="208" t="s">
        <v>226</v>
      </c>
      <c r="B62" s="206" t="s">
        <v>225</v>
      </c>
      <c r="C62" s="113" t="s">
        <v>763</v>
      </c>
      <c r="D62" s="274">
        <v>2</v>
      </c>
      <c r="E62" s="274">
        <v>0</v>
      </c>
      <c r="F62" s="274">
        <v>2</v>
      </c>
      <c r="G62" s="274">
        <v>1</v>
      </c>
      <c r="H62" s="274">
        <v>0</v>
      </c>
      <c r="I62" s="275">
        <v>9</v>
      </c>
    </row>
    <row r="63" spans="1:9" ht="42" x14ac:dyDescent="0.35">
      <c r="A63" s="208" t="s">
        <v>224</v>
      </c>
      <c r="B63" s="206" t="s">
        <v>223</v>
      </c>
      <c r="C63" s="113" t="s">
        <v>764</v>
      </c>
      <c r="D63" s="274">
        <v>140</v>
      </c>
      <c r="E63" s="274">
        <v>4</v>
      </c>
      <c r="F63" s="274">
        <v>36</v>
      </c>
      <c r="G63" s="274">
        <v>3</v>
      </c>
      <c r="H63" s="274">
        <v>6</v>
      </c>
      <c r="I63" s="275">
        <v>131</v>
      </c>
    </row>
    <row r="64" spans="1:9" ht="42" x14ac:dyDescent="0.35">
      <c r="A64" s="208" t="s">
        <v>222</v>
      </c>
      <c r="B64" s="206" t="s">
        <v>221</v>
      </c>
      <c r="C64" s="113" t="s">
        <v>765</v>
      </c>
      <c r="D64" s="274">
        <v>49</v>
      </c>
      <c r="E64" s="274">
        <v>70</v>
      </c>
      <c r="F64" s="274">
        <v>2535</v>
      </c>
      <c r="G64" s="274">
        <v>3</v>
      </c>
      <c r="H64" s="274">
        <v>19</v>
      </c>
      <c r="I64" s="275">
        <v>593</v>
      </c>
    </row>
    <row r="65" spans="1:9" ht="56" x14ac:dyDescent="0.35">
      <c r="A65" s="208" t="s">
        <v>220</v>
      </c>
      <c r="B65" s="206" t="s">
        <v>219</v>
      </c>
      <c r="C65" s="113" t="s">
        <v>766</v>
      </c>
      <c r="D65" s="274">
        <v>537</v>
      </c>
      <c r="E65" s="274">
        <v>18</v>
      </c>
      <c r="F65" s="274">
        <v>202</v>
      </c>
      <c r="G65" s="274">
        <v>22</v>
      </c>
      <c r="H65" s="274">
        <v>3</v>
      </c>
      <c r="I65" s="275">
        <v>128</v>
      </c>
    </row>
    <row r="66" spans="1:9" s="31" customFormat="1" ht="34.15" customHeight="1" x14ac:dyDescent="0.3">
      <c r="A66" s="286" t="s">
        <v>218</v>
      </c>
      <c r="B66" s="242"/>
      <c r="C66" s="242"/>
      <c r="D66" s="218"/>
      <c r="E66" s="218"/>
      <c r="F66" s="218"/>
      <c r="G66" s="218"/>
      <c r="H66" s="218"/>
      <c r="I66" s="218"/>
    </row>
    <row r="67" spans="1:9" ht="56" x14ac:dyDescent="0.35">
      <c r="A67" s="208" t="s">
        <v>217</v>
      </c>
      <c r="B67" s="206" t="s">
        <v>216</v>
      </c>
      <c r="C67" s="206" t="s">
        <v>785</v>
      </c>
      <c r="D67" s="274">
        <v>247</v>
      </c>
      <c r="E67" s="274">
        <v>1</v>
      </c>
      <c r="F67" s="274">
        <v>2601</v>
      </c>
      <c r="G67" s="274">
        <v>5</v>
      </c>
      <c r="H67" s="274">
        <v>6</v>
      </c>
      <c r="I67" s="275">
        <v>54</v>
      </c>
    </row>
    <row r="68" spans="1:9" ht="56" x14ac:dyDescent="0.35">
      <c r="A68" s="208" t="s">
        <v>215</v>
      </c>
      <c r="B68" s="206" t="s">
        <v>214</v>
      </c>
      <c r="C68" s="113" t="s">
        <v>786</v>
      </c>
      <c r="D68" s="274">
        <v>9</v>
      </c>
      <c r="E68" s="274">
        <v>1</v>
      </c>
      <c r="F68" s="274">
        <v>41</v>
      </c>
      <c r="G68" s="274">
        <v>8</v>
      </c>
      <c r="H68" s="274">
        <v>0</v>
      </c>
      <c r="I68" s="275">
        <v>12</v>
      </c>
    </row>
    <row r="69" spans="1:9" ht="56" x14ac:dyDescent="0.35">
      <c r="A69" s="208" t="s">
        <v>213</v>
      </c>
      <c r="B69" s="206" t="s">
        <v>212</v>
      </c>
      <c r="C69" s="206" t="s">
        <v>787</v>
      </c>
      <c r="D69" s="274">
        <v>157</v>
      </c>
      <c r="E69" s="274">
        <v>86</v>
      </c>
      <c r="F69" s="274">
        <v>10</v>
      </c>
      <c r="G69" s="274">
        <v>6</v>
      </c>
      <c r="H69" s="274">
        <v>8</v>
      </c>
      <c r="I69" s="275">
        <v>548</v>
      </c>
    </row>
    <row r="70" spans="1:9" ht="56" x14ac:dyDescent="0.35">
      <c r="A70" s="208" t="s">
        <v>211</v>
      </c>
      <c r="B70" s="206" t="s">
        <v>210</v>
      </c>
      <c r="C70" s="206" t="s">
        <v>788</v>
      </c>
      <c r="D70" s="274">
        <v>63</v>
      </c>
      <c r="E70" s="274">
        <v>9</v>
      </c>
      <c r="F70" s="274">
        <v>150</v>
      </c>
      <c r="G70" s="274">
        <v>5</v>
      </c>
      <c r="H70" s="274">
        <v>8</v>
      </c>
      <c r="I70" s="275">
        <v>84</v>
      </c>
    </row>
    <row r="71" spans="1:9" ht="56" x14ac:dyDescent="0.35">
      <c r="A71" s="208" t="s">
        <v>209</v>
      </c>
      <c r="B71" s="206" t="s">
        <v>208</v>
      </c>
      <c r="C71" s="206" t="s">
        <v>207</v>
      </c>
      <c r="D71" s="274">
        <v>312</v>
      </c>
      <c r="E71" s="274">
        <v>16</v>
      </c>
      <c r="F71" s="274">
        <v>181</v>
      </c>
      <c r="G71" s="274">
        <v>10</v>
      </c>
      <c r="H71" s="274">
        <v>6</v>
      </c>
      <c r="I71" s="275">
        <v>164</v>
      </c>
    </row>
    <row r="72" spans="1:9" ht="28" x14ac:dyDescent="0.35">
      <c r="A72" s="208" t="s">
        <v>206</v>
      </c>
      <c r="B72" s="206" t="s">
        <v>205</v>
      </c>
      <c r="C72" s="206" t="s">
        <v>204</v>
      </c>
      <c r="D72" s="274">
        <v>1</v>
      </c>
      <c r="E72" s="274">
        <v>0</v>
      </c>
      <c r="F72" s="274">
        <v>1</v>
      </c>
      <c r="G72" s="274">
        <v>1</v>
      </c>
      <c r="H72" s="274">
        <v>0</v>
      </c>
      <c r="I72" s="275">
        <v>8</v>
      </c>
    </row>
    <row r="73" spans="1:9" ht="70" x14ac:dyDescent="0.35">
      <c r="A73" s="208" t="s">
        <v>203</v>
      </c>
      <c r="B73" s="206" t="s">
        <v>202</v>
      </c>
      <c r="C73" s="113" t="s">
        <v>767</v>
      </c>
      <c r="D73" s="283" t="s">
        <v>976</v>
      </c>
      <c r="E73" s="283" t="s">
        <v>976</v>
      </c>
      <c r="F73" s="283" t="s">
        <v>976</v>
      </c>
      <c r="G73" s="283" t="s">
        <v>976</v>
      </c>
      <c r="H73" s="283" t="s">
        <v>976</v>
      </c>
      <c r="I73" s="284" t="s">
        <v>976</v>
      </c>
    </row>
    <row r="74" spans="1:9" ht="42" x14ac:dyDescent="0.35">
      <c r="A74" s="208" t="s">
        <v>201</v>
      </c>
      <c r="B74" s="206" t="s">
        <v>200</v>
      </c>
      <c r="C74" s="206" t="s">
        <v>199</v>
      </c>
      <c r="D74" s="283" t="s">
        <v>976</v>
      </c>
      <c r="E74" s="283" t="s">
        <v>976</v>
      </c>
      <c r="F74" s="283" t="s">
        <v>976</v>
      </c>
      <c r="G74" s="283" t="s">
        <v>976</v>
      </c>
      <c r="H74" s="283" t="s">
        <v>976</v>
      </c>
      <c r="I74" s="284" t="s">
        <v>976</v>
      </c>
    </row>
    <row r="75" spans="1:9" ht="70" x14ac:dyDescent="0.35">
      <c r="A75" s="232" t="s">
        <v>198</v>
      </c>
      <c r="B75" s="230" t="s">
        <v>197</v>
      </c>
      <c r="C75" s="230" t="s">
        <v>196</v>
      </c>
      <c r="D75" s="274">
        <v>1</v>
      </c>
      <c r="E75" s="274">
        <v>0</v>
      </c>
      <c r="F75" s="274">
        <v>62</v>
      </c>
      <c r="G75" s="274">
        <v>0</v>
      </c>
      <c r="H75" s="274">
        <v>1</v>
      </c>
      <c r="I75" s="275">
        <v>9</v>
      </c>
    </row>
    <row r="76" spans="1:9" ht="84" x14ac:dyDescent="0.35">
      <c r="A76" s="208" t="s">
        <v>195</v>
      </c>
      <c r="B76" s="206" t="s">
        <v>194</v>
      </c>
      <c r="C76" s="206" t="s">
        <v>193</v>
      </c>
      <c r="D76" s="283" t="s">
        <v>976</v>
      </c>
      <c r="E76" s="283" t="s">
        <v>976</v>
      </c>
      <c r="F76" s="283" t="s">
        <v>976</v>
      </c>
      <c r="G76" s="283" t="s">
        <v>976</v>
      </c>
      <c r="H76" s="283" t="s">
        <v>976</v>
      </c>
      <c r="I76" s="284" t="s">
        <v>976</v>
      </c>
    </row>
    <row r="77" spans="1:9" ht="28" x14ac:dyDescent="0.35">
      <c r="A77" s="208" t="s">
        <v>192</v>
      </c>
      <c r="B77" s="206" t="s">
        <v>191</v>
      </c>
      <c r="C77" s="206" t="s">
        <v>190</v>
      </c>
      <c r="D77" s="283">
        <v>121</v>
      </c>
      <c r="E77" s="283">
        <v>0</v>
      </c>
      <c r="F77" s="283">
        <v>14</v>
      </c>
      <c r="G77" s="283">
        <v>2</v>
      </c>
      <c r="H77" s="283">
        <v>5</v>
      </c>
      <c r="I77" s="284">
        <v>27</v>
      </c>
    </row>
    <row r="78" spans="1:9" x14ac:dyDescent="0.35">
      <c r="A78" s="222" t="s">
        <v>76</v>
      </c>
      <c r="B78" s="224"/>
      <c r="C78" s="223"/>
      <c r="D78" s="272"/>
      <c r="E78" s="272"/>
      <c r="F78" s="272"/>
      <c r="G78" s="272"/>
      <c r="H78" s="272"/>
      <c r="I78" s="272"/>
    </row>
    <row r="79" spans="1:9" ht="28" x14ac:dyDescent="0.35">
      <c r="A79" s="208" t="s">
        <v>186</v>
      </c>
      <c r="B79" s="206" t="s">
        <v>185</v>
      </c>
      <c r="C79" s="206" t="s">
        <v>184</v>
      </c>
      <c r="D79" s="287">
        <v>6</v>
      </c>
      <c r="E79" s="287">
        <v>3</v>
      </c>
      <c r="F79" s="287">
        <v>7</v>
      </c>
      <c r="G79" s="287">
        <v>3</v>
      </c>
      <c r="H79" s="287">
        <v>3</v>
      </c>
      <c r="I79" s="288">
        <v>7</v>
      </c>
    </row>
    <row r="80" spans="1:9" ht="28" x14ac:dyDescent="0.35">
      <c r="A80" s="208" t="s">
        <v>183</v>
      </c>
      <c r="B80" s="206" t="s">
        <v>182</v>
      </c>
      <c r="C80" s="206" t="s">
        <v>181</v>
      </c>
      <c r="D80" s="287">
        <v>186</v>
      </c>
      <c r="E80" s="287">
        <v>75</v>
      </c>
      <c r="F80" s="287">
        <v>388</v>
      </c>
      <c r="G80" s="287">
        <v>3</v>
      </c>
      <c r="H80" s="287">
        <v>109</v>
      </c>
      <c r="I80" s="288">
        <v>260</v>
      </c>
    </row>
    <row r="81" spans="1:9" ht="42" x14ac:dyDescent="0.35">
      <c r="A81" s="208" t="s">
        <v>180</v>
      </c>
      <c r="B81" s="206" t="s">
        <v>179</v>
      </c>
      <c r="C81" s="206" t="s">
        <v>178</v>
      </c>
      <c r="D81" s="289" t="s">
        <v>945</v>
      </c>
      <c r="E81" s="289" t="s">
        <v>946</v>
      </c>
      <c r="F81" s="289" t="s">
        <v>951</v>
      </c>
      <c r="G81" s="289" t="s">
        <v>952</v>
      </c>
      <c r="H81" s="289" t="s">
        <v>953</v>
      </c>
      <c r="I81" s="290" t="s">
        <v>954</v>
      </c>
    </row>
    <row r="82" spans="1:9" ht="28" x14ac:dyDescent="0.35">
      <c r="A82" s="208" t="s">
        <v>177</v>
      </c>
      <c r="B82" s="206" t="s">
        <v>176</v>
      </c>
      <c r="C82" s="206" t="s">
        <v>175</v>
      </c>
      <c r="D82" s="287">
        <v>185</v>
      </c>
      <c r="E82" s="287">
        <v>70</v>
      </c>
      <c r="F82" s="287">
        <v>363</v>
      </c>
      <c r="G82" s="287">
        <v>2</v>
      </c>
      <c r="H82" s="287">
        <v>78</v>
      </c>
      <c r="I82" s="288">
        <v>281</v>
      </c>
    </row>
    <row r="83" spans="1:9" ht="28" x14ac:dyDescent="0.35">
      <c r="A83" s="208" t="s">
        <v>174</v>
      </c>
      <c r="B83" s="206" t="s">
        <v>173</v>
      </c>
      <c r="C83" s="206" t="s">
        <v>172</v>
      </c>
      <c r="D83" s="289" t="s">
        <v>947</v>
      </c>
      <c r="E83" s="289" t="s">
        <v>948</v>
      </c>
      <c r="F83" s="289" t="s">
        <v>955</v>
      </c>
      <c r="G83" s="289" t="s">
        <v>956</v>
      </c>
      <c r="H83" s="289" t="s">
        <v>957</v>
      </c>
      <c r="I83" s="290" t="s">
        <v>958</v>
      </c>
    </row>
    <row r="84" spans="1:9" ht="102.75" customHeight="1" x14ac:dyDescent="0.35">
      <c r="A84" s="208" t="s">
        <v>171</v>
      </c>
      <c r="B84" s="206" t="s">
        <v>170</v>
      </c>
      <c r="C84" s="206" t="s">
        <v>169</v>
      </c>
      <c r="D84" s="291" t="s">
        <v>568</v>
      </c>
      <c r="E84" s="291" t="s">
        <v>568</v>
      </c>
      <c r="F84" s="291" t="s">
        <v>568</v>
      </c>
      <c r="G84" s="291" t="s">
        <v>568</v>
      </c>
      <c r="H84" s="291" t="s">
        <v>568</v>
      </c>
      <c r="I84" s="292" t="s">
        <v>568</v>
      </c>
    </row>
    <row r="85" spans="1:9" ht="98" x14ac:dyDescent="0.35">
      <c r="A85" s="208" t="s">
        <v>168</v>
      </c>
      <c r="B85" s="206" t="s">
        <v>167</v>
      </c>
      <c r="C85" s="113" t="s">
        <v>803</v>
      </c>
      <c r="D85" s="287">
        <v>5</v>
      </c>
      <c r="E85" s="287">
        <v>3</v>
      </c>
      <c r="F85" s="287">
        <v>120</v>
      </c>
      <c r="G85" s="287">
        <v>1</v>
      </c>
      <c r="H85" s="287">
        <v>11</v>
      </c>
      <c r="I85" s="288">
        <v>49</v>
      </c>
    </row>
    <row r="86" spans="1:9" ht="42" x14ac:dyDescent="0.35">
      <c r="A86" s="208" t="s">
        <v>166</v>
      </c>
      <c r="B86" s="206" t="s">
        <v>165</v>
      </c>
      <c r="C86" s="113" t="s">
        <v>804</v>
      </c>
      <c r="D86" s="289" t="s">
        <v>949</v>
      </c>
      <c r="E86" s="289" t="s">
        <v>950</v>
      </c>
      <c r="F86" s="289" t="s">
        <v>959</v>
      </c>
      <c r="G86" s="289" t="s">
        <v>960</v>
      </c>
      <c r="H86" s="289" t="s">
        <v>961</v>
      </c>
      <c r="I86" s="290" t="s">
        <v>962</v>
      </c>
    </row>
    <row r="87" spans="1:9" ht="117" customHeight="1" x14ac:dyDescent="0.35">
      <c r="A87" s="208" t="s">
        <v>164</v>
      </c>
      <c r="B87" s="230" t="s">
        <v>163</v>
      </c>
      <c r="C87" s="231" t="s">
        <v>768</v>
      </c>
      <c r="D87" s="281" t="s">
        <v>963</v>
      </c>
      <c r="E87" s="281" t="s">
        <v>964</v>
      </c>
      <c r="F87" s="281" t="s">
        <v>965</v>
      </c>
      <c r="G87" s="281" t="s">
        <v>966</v>
      </c>
      <c r="H87" s="281" t="s">
        <v>967</v>
      </c>
      <c r="I87" s="282" t="s">
        <v>968</v>
      </c>
    </row>
    <row r="88" spans="1:9" ht="28" x14ac:dyDescent="0.35">
      <c r="A88" s="208" t="s">
        <v>162</v>
      </c>
      <c r="B88" s="206" t="s">
        <v>62</v>
      </c>
      <c r="C88" s="113" t="s">
        <v>161</v>
      </c>
      <c r="D88" s="281" t="s">
        <v>519</v>
      </c>
      <c r="E88" s="281" t="s">
        <v>519</v>
      </c>
      <c r="F88" s="281" t="s">
        <v>519</v>
      </c>
      <c r="G88" s="281" t="s">
        <v>519</v>
      </c>
      <c r="H88" s="281" t="s">
        <v>519</v>
      </c>
      <c r="I88" s="282" t="s">
        <v>519</v>
      </c>
    </row>
    <row r="89" spans="1:9" x14ac:dyDescent="0.35">
      <c r="D89"/>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1172" yWindow="702" count="1">
        <x14:dataValidation type="list" allowBlank="1" showInputMessage="1" showErrorMessage="1" xr:uid="{00000000-0002-0000-0600-000003000000}">
          <x14:formula1>
            <xm:f>'Set values'!$AA$6:$AA$11</xm:f>
          </x14:formula1>
          <xm:sqref>D88:I88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A1:N43"/>
  <sheetViews>
    <sheetView showGridLines="0" showRowColHeaders="0" zoomScaleNormal="100" workbookViewId="0">
      <pane ySplit="3" topLeftCell="A4" activePane="bottomLeft" state="frozen"/>
      <selection pane="bottomLeft" activeCell="G96" sqref="G96"/>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13" width="27.7265625" customWidth="1"/>
  </cols>
  <sheetData>
    <row r="1" spans="1:14" ht="28" customHeight="1" x14ac:dyDescent="0.35">
      <c r="A1" s="19" t="s">
        <v>5</v>
      </c>
      <c r="B1" s="25"/>
      <c r="D1" s="25"/>
    </row>
    <row r="2" spans="1:14" ht="84" x14ac:dyDescent="0.35">
      <c r="A2" s="24" t="s">
        <v>346</v>
      </c>
      <c r="B2" s="24" t="s">
        <v>345</v>
      </c>
      <c r="C2" s="24" t="s">
        <v>344</v>
      </c>
      <c r="D2" s="36" t="s">
        <v>343</v>
      </c>
      <c r="E2" s="36" t="s">
        <v>342</v>
      </c>
      <c r="F2" s="24" t="s">
        <v>341</v>
      </c>
      <c r="G2" s="39" t="s">
        <v>340</v>
      </c>
      <c r="H2" s="38" t="str">
        <f>IF(A_COVER!$C10="","[Plan 1]",A_COVER!$C10)</f>
        <v>HealthPatners</v>
      </c>
      <c r="I2" s="33" t="str">
        <f>IF(A_COVER!$C11="","[Plan 2]",A_COVER!$C11)</f>
        <v>Hennepin Health</v>
      </c>
      <c r="J2" s="37" t="str">
        <f>IF(A_COVER!$C12="","[Plan 3]",A_COVER!$C12)</f>
        <v>Medica</v>
      </c>
      <c r="K2" s="33" t="str">
        <f>IF(A_COVER!$C13="","[Plan 4]",A_COVER!$C13)</f>
        <v>Prime West</v>
      </c>
      <c r="L2" s="33" t="str">
        <f>IF(A_COVER!$C14="","[Plan 5]",A_COVER!$C14)</f>
        <v xml:space="preserve">South County Health Alliance </v>
      </c>
      <c r="M2" s="33" t="str">
        <f>IF(A_COVER!$C15="","[Plan 6]",A_COVER!$C15)</f>
        <v>Ucare</v>
      </c>
    </row>
    <row r="3" spans="1:14" x14ac:dyDescent="0.35">
      <c r="A3" s="164" t="s">
        <v>339</v>
      </c>
      <c r="B3" s="160"/>
      <c r="C3" s="161"/>
      <c r="D3" s="161"/>
      <c r="E3" s="161"/>
      <c r="F3" s="161"/>
      <c r="G3" s="165"/>
      <c r="H3" s="166"/>
      <c r="I3" s="167"/>
      <c r="J3" s="167"/>
      <c r="K3" s="167"/>
      <c r="L3" s="167"/>
      <c r="M3" s="167"/>
    </row>
    <row r="4" spans="1:14" s="293" customFormat="1" ht="28" x14ac:dyDescent="0.3">
      <c r="A4" s="294" t="s">
        <v>591</v>
      </c>
      <c r="B4" s="294"/>
      <c r="C4" s="294"/>
      <c r="D4" s="294"/>
      <c r="E4" s="294"/>
      <c r="F4" s="294"/>
      <c r="G4" s="295"/>
      <c r="H4" s="296"/>
      <c r="I4" s="297"/>
      <c r="J4" s="297"/>
      <c r="K4" s="297"/>
      <c r="L4" s="297"/>
      <c r="M4" s="297"/>
      <c r="N4" s="263"/>
    </row>
    <row r="5" spans="1:14" s="293" customFormat="1" ht="28" x14ac:dyDescent="0.3">
      <c r="A5" s="294"/>
      <c r="B5" s="294" t="s">
        <v>856</v>
      </c>
      <c r="C5" s="294" t="s">
        <v>857</v>
      </c>
      <c r="D5" s="294" t="s">
        <v>565</v>
      </c>
      <c r="E5" s="294" t="s">
        <v>858</v>
      </c>
      <c r="F5" s="294" t="s">
        <v>517</v>
      </c>
      <c r="G5" s="295" t="s">
        <v>859</v>
      </c>
      <c r="H5" s="296">
        <v>0.5561797752808989</v>
      </c>
      <c r="I5" s="297">
        <v>0.49185667752442991</v>
      </c>
      <c r="J5" s="297">
        <v>0.47159663865546242</v>
      </c>
      <c r="K5" s="297">
        <v>0.61732851985559578</v>
      </c>
      <c r="L5" s="297">
        <v>0.62769784172661869</v>
      </c>
      <c r="M5" s="297">
        <v>0.54190770886586836</v>
      </c>
      <c r="N5" s="263"/>
    </row>
    <row r="6" spans="1:14" s="259" customFormat="1" ht="28" x14ac:dyDescent="0.35">
      <c r="A6" s="294"/>
      <c r="B6" s="294" t="s">
        <v>860</v>
      </c>
      <c r="C6" s="294" t="s">
        <v>861</v>
      </c>
      <c r="D6" s="294" t="s">
        <v>565</v>
      </c>
      <c r="E6" s="294" t="s">
        <v>858</v>
      </c>
      <c r="F6" s="294" t="s">
        <v>517</v>
      </c>
      <c r="G6" s="295" t="s">
        <v>862</v>
      </c>
      <c r="H6" s="296">
        <v>0.55398729710000005</v>
      </c>
      <c r="I6" s="297">
        <v>0.53957996770000005</v>
      </c>
      <c r="J6" s="297">
        <v>0.52112369339999998</v>
      </c>
      <c r="K6" s="297">
        <v>0.50964812709999996</v>
      </c>
      <c r="L6" s="297">
        <v>0.51647058820000002</v>
      </c>
      <c r="M6" s="297">
        <v>0.54501480040000005</v>
      </c>
      <c r="N6" s="298"/>
    </row>
    <row r="7" spans="1:14" s="259" customFormat="1" ht="18.75" customHeight="1" x14ac:dyDescent="0.35">
      <c r="A7" s="294"/>
      <c r="B7" s="294" t="s">
        <v>863</v>
      </c>
      <c r="C7" s="294" t="s">
        <v>864</v>
      </c>
      <c r="D7" s="294" t="s">
        <v>565</v>
      </c>
      <c r="E7" s="294" t="s">
        <v>858</v>
      </c>
      <c r="F7" s="294" t="s">
        <v>517</v>
      </c>
      <c r="G7" s="295" t="s">
        <v>865</v>
      </c>
      <c r="H7" s="296">
        <v>0.56031866460000002</v>
      </c>
      <c r="I7" s="297">
        <v>0.51020408159999997</v>
      </c>
      <c r="J7" s="297">
        <v>0.56385627890000001</v>
      </c>
      <c r="K7" s="297">
        <v>0.58003597119999994</v>
      </c>
      <c r="L7" s="297">
        <v>0.58716475099999998</v>
      </c>
      <c r="M7" s="297">
        <v>0.55075383870000005</v>
      </c>
      <c r="N7" s="298"/>
    </row>
    <row r="8" spans="1:14" s="259" customFormat="1" ht="28" x14ac:dyDescent="0.35">
      <c r="A8" s="294"/>
      <c r="B8" s="294" t="s">
        <v>866</v>
      </c>
      <c r="C8" s="294" t="s">
        <v>867</v>
      </c>
      <c r="D8" s="294" t="s">
        <v>565</v>
      </c>
      <c r="E8" s="294" t="s">
        <v>858</v>
      </c>
      <c r="F8" s="294" t="s">
        <v>517</v>
      </c>
      <c r="G8" s="295" t="s">
        <v>868</v>
      </c>
      <c r="H8" s="296">
        <v>0.4537444934</v>
      </c>
      <c r="I8" s="297">
        <v>0.3</v>
      </c>
      <c r="J8" s="297">
        <v>0.42657342660000003</v>
      </c>
      <c r="K8" s="297">
        <v>0.16326530610000001</v>
      </c>
      <c r="L8" s="297">
        <v>0.303030303</v>
      </c>
      <c r="M8" s="297">
        <v>0.43025210079999998</v>
      </c>
      <c r="N8" s="298"/>
    </row>
    <row r="9" spans="1:14" s="259" customFormat="1" ht="28" x14ac:dyDescent="0.35">
      <c r="A9" s="294"/>
      <c r="B9" s="294"/>
      <c r="C9" s="294" t="s">
        <v>869</v>
      </c>
      <c r="D9" s="294" t="s">
        <v>565</v>
      </c>
      <c r="E9" s="294" t="s">
        <v>858</v>
      </c>
      <c r="F9" s="294" t="s">
        <v>517</v>
      </c>
      <c r="G9" s="295" t="s">
        <v>870</v>
      </c>
      <c r="H9" s="299">
        <v>606.24225481999997</v>
      </c>
      <c r="I9" s="300">
        <v>538.31332443999997</v>
      </c>
      <c r="J9" s="300">
        <v>605.06713172000002</v>
      </c>
      <c r="K9" s="300">
        <v>643.22988190000001</v>
      </c>
      <c r="L9" s="300">
        <v>635.33369300000004</v>
      </c>
      <c r="M9" s="300">
        <v>611.82705607000003</v>
      </c>
      <c r="N9" s="298"/>
    </row>
    <row r="10" spans="1:14" s="259" customFormat="1" ht="28" x14ac:dyDescent="0.35">
      <c r="A10" s="294"/>
      <c r="B10" s="294"/>
      <c r="C10" s="294" t="s">
        <v>871</v>
      </c>
      <c r="D10" s="294" t="s">
        <v>565</v>
      </c>
      <c r="E10" s="294" t="s">
        <v>858</v>
      </c>
      <c r="F10" s="294" t="s">
        <v>517</v>
      </c>
      <c r="G10" s="295" t="s">
        <v>872</v>
      </c>
      <c r="H10" s="296">
        <v>0.93281250000000004</v>
      </c>
      <c r="I10" s="297">
        <v>0.89515331359999994</v>
      </c>
      <c r="J10" s="297">
        <v>0.92641865810000001</v>
      </c>
      <c r="K10" s="297">
        <v>0.94631410260000004</v>
      </c>
      <c r="L10" s="297">
        <v>0.95391120510000005</v>
      </c>
      <c r="M10" s="297">
        <v>0.9339724318</v>
      </c>
      <c r="N10" s="298"/>
    </row>
    <row r="11" spans="1:14" s="259" customFormat="1" ht="28" x14ac:dyDescent="0.35">
      <c r="A11" s="294"/>
      <c r="B11" s="294" t="s">
        <v>873</v>
      </c>
      <c r="C11" s="294" t="s">
        <v>874</v>
      </c>
      <c r="D11" s="294" t="s">
        <v>565</v>
      </c>
      <c r="E11" s="294" t="s">
        <v>858</v>
      </c>
      <c r="F11" s="294" t="s">
        <v>517</v>
      </c>
      <c r="G11" s="295" t="s">
        <v>875</v>
      </c>
      <c r="H11" s="296">
        <v>0.11320754716981128</v>
      </c>
      <c r="I11" s="297">
        <v>9.8191214470284241E-2</v>
      </c>
      <c r="J11" s="297">
        <v>9.0032154340836015E-2</v>
      </c>
      <c r="K11" s="297">
        <v>0.10358565737051796</v>
      </c>
      <c r="L11" s="297">
        <v>0.1176470588235294</v>
      </c>
      <c r="M11" s="297">
        <v>0.11221210498125336</v>
      </c>
      <c r="N11" s="298"/>
    </row>
    <row r="12" spans="1:14" s="259" customFormat="1" ht="28" x14ac:dyDescent="0.35">
      <c r="A12" s="294"/>
      <c r="B12" s="294" t="s">
        <v>873</v>
      </c>
      <c r="C12" s="294" t="s">
        <v>874</v>
      </c>
      <c r="D12" s="294" t="s">
        <v>565</v>
      </c>
      <c r="E12" s="294" t="s">
        <v>858</v>
      </c>
      <c r="F12" s="294" t="s">
        <v>517</v>
      </c>
      <c r="G12" s="295" t="s">
        <v>876</v>
      </c>
      <c r="H12" s="296">
        <v>0.5238623751387349</v>
      </c>
      <c r="I12" s="297">
        <v>0.44444444444444448</v>
      </c>
      <c r="J12" s="297">
        <v>0.46704180064308681</v>
      </c>
      <c r="K12" s="297">
        <v>0.46215139442231079</v>
      </c>
      <c r="L12" s="297">
        <v>0.46568627450980393</v>
      </c>
      <c r="M12" s="297">
        <v>0.45581146223888591</v>
      </c>
      <c r="N12" s="298"/>
    </row>
    <row r="13" spans="1:14" s="259" customFormat="1" ht="60" x14ac:dyDescent="0.35">
      <c r="A13" s="294"/>
      <c r="B13" s="301"/>
      <c r="C13" s="294" t="s">
        <v>877</v>
      </c>
      <c r="D13" s="294" t="s">
        <v>565</v>
      </c>
      <c r="E13" s="294" t="s">
        <v>858</v>
      </c>
      <c r="F13" s="294" t="s">
        <v>517</v>
      </c>
      <c r="G13" s="295" t="s">
        <v>878</v>
      </c>
      <c r="H13" s="299">
        <v>110.45467207999999</v>
      </c>
      <c r="I13" s="300">
        <v>153.14213724999999</v>
      </c>
      <c r="J13" s="300">
        <v>107.87103968</v>
      </c>
      <c r="K13" s="300">
        <v>100.36925143000001</v>
      </c>
      <c r="L13" s="300">
        <v>101.52010409</v>
      </c>
      <c r="M13" s="300">
        <v>107.7020605</v>
      </c>
      <c r="N13" s="298"/>
    </row>
    <row r="14" spans="1:14" s="259" customFormat="1" x14ac:dyDescent="0.35">
      <c r="A14" s="294" t="s">
        <v>566</v>
      </c>
      <c r="B14" s="294"/>
      <c r="C14" s="294"/>
      <c r="D14" s="294"/>
      <c r="E14" s="294"/>
      <c r="F14" s="294"/>
      <c r="G14" s="295"/>
      <c r="H14" s="296"/>
      <c r="I14" s="297"/>
      <c r="J14" s="297"/>
      <c r="K14" s="297"/>
      <c r="L14" s="297"/>
      <c r="M14" s="297"/>
      <c r="N14" s="298"/>
    </row>
    <row r="15" spans="1:14" s="259" customFormat="1" ht="28" x14ac:dyDescent="0.35">
      <c r="A15" s="294"/>
      <c r="B15" s="294" t="s">
        <v>879</v>
      </c>
      <c r="C15" s="294" t="s">
        <v>880</v>
      </c>
      <c r="D15" s="294" t="s">
        <v>565</v>
      </c>
      <c r="E15" s="294" t="s">
        <v>881</v>
      </c>
      <c r="F15" s="294" t="s">
        <v>517</v>
      </c>
      <c r="G15" s="295" t="s">
        <v>882</v>
      </c>
      <c r="H15" s="296">
        <v>0.56410256410256399</v>
      </c>
      <c r="I15" s="297">
        <v>0.4</v>
      </c>
      <c r="J15" s="297">
        <v>0.56000000000000005</v>
      </c>
      <c r="K15" s="297">
        <v>0.28571428571428559</v>
      </c>
      <c r="L15" s="297">
        <v>0.5</v>
      </c>
      <c r="M15" s="297">
        <v>0.49825783972125431</v>
      </c>
      <c r="N15" s="298"/>
    </row>
    <row r="16" spans="1:14" s="259" customFormat="1" ht="28" x14ac:dyDescent="0.35">
      <c r="A16" s="294"/>
      <c r="B16" s="294" t="s">
        <v>879</v>
      </c>
      <c r="C16" s="294" t="s">
        <v>880</v>
      </c>
      <c r="D16" s="294" t="s">
        <v>565</v>
      </c>
      <c r="E16" s="294" t="s">
        <v>881</v>
      </c>
      <c r="F16" s="294" t="s">
        <v>517</v>
      </c>
      <c r="G16" s="295" t="s">
        <v>883</v>
      </c>
      <c r="H16" s="296">
        <v>0.66666666666666652</v>
      </c>
      <c r="I16" s="297">
        <v>0.4</v>
      </c>
      <c r="J16" s="297">
        <v>0.74</v>
      </c>
      <c r="K16" s="297">
        <v>0.71428571428571441</v>
      </c>
      <c r="L16" s="297">
        <v>0.16666666666666663</v>
      </c>
      <c r="M16" s="297">
        <v>0.66898954703832747</v>
      </c>
      <c r="N16" s="298"/>
    </row>
    <row r="17" spans="1:14" s="259" customFormat="1" x14ac:dyDescent="0.35">
      <c r="A17" s="294" t="s">
        <v>538</v>
      </c>
      <c r="B17" s="302"/>
      <c r="C17" s="294"/>
      <c r="D17" s="302"/>
      <c r="E17" s="302"/>
      <c r="F17" s="302"/>
      <c r="G17" s="303"/>
      <c r="H17" s="296"/>
      <c r="I17" s="297"/>
      <c r="J17" s="297"/>
      <c r="K17" s="297"/>
      <c r="L17" s="297"/>
      <c r="M17" s="297"/>
      <c r="N17" s="298"/>
    </row>
    <row r="18" spans="1:14" s="259" customFormat="1" ht="29" x14ac:dyDescent="0.35">
      <c r="A18" s="294"/>
      <c r="B18" s="302" t="s">
        <v>884</v>
      </c>
      <c r="C18" s="294" t="s">
        <v>885</v>
      </c>
      <c r="D18" s="302" t="s">
        <v>565</v>
      </c>
      <c r="E18" s="302" t="s">
        <v>858</v>
      </c>
      <c r="F18" s="302" t="s">
        <v>517</v>
      </c>
      <c r="G18" s="303" t="s">
        <v>886</v>
      </c>
      <c r="H18" s="296">
        <v>0.63793103449999999</v>
      </c>
      <c r="I18" s="297">
        <v>0.42857142860000003</v>
      </c>
      <c r="J18" s="297">
        <v>0.6153846154</v>
      </c>
      <c r="K18" s="297">
        <v>0.59259259259999997</v>
      </c>
      <c r="L18" s="297">
        <v>0.51219512199999995</v>
      </c>
      <c r="M18" s="297">
        <v>0.61861520999999997</v>
      </c>
      <c r="N18" s="298"/>
    </row>
    <row r="19" spans="1:14" s="259" customFormat="1" ht="29" x14ac:dyDescent="0.35">
      <c r="A19" s="294"/>
      <c r="B19" s="302" t="s">
        <v>887</v>
      </c>
      <c r="C19" s="294" t="s">
        <v>888</v>
      </c>
      <c r="D19" s="302" t="s">
        <v>565</v>
      </c>
      <c r="E19" s="302" t="s">
        <v>858</v>
      </c>
      <c r="F19" s="302" t="s">
        <v>517</v>
      </c>
      <c r="G19" s="303" t="s">
        <v>889</v>
      </c>
      <c r="H19" s="296">
        <v>0.82584269659999998</v>
      </c>
      <c r="I19" s="297">
        <v>0.85714285710000004</v>
      </c>
      <c r="J19" s="297">
        <v>0.83879781419999999</v>
      </c>
      <c r="K19" s="297">
        <v>0.80487804880000002</v>
      </c>
      <c r="L19" s="297">
        <v>0.82539682540000003</v>
      </c>
      <c r="M19" s="297">
        <v>0.85200411099999995</v>
      </c>
      <c r="N19" s="298"/>
    </row>
    <row r="20" spans="1:14" s="259" customFormat="1" ht="29" x14ac:dyDescent="0.35">
      <c r="A20" s="294"/>
      <c r="B20" s="302" t="s">
        <v>887</v>
      </c>
      <c r="C20" s="294" t="s">
        <v>888</v>
      </c>
      <c r="D20" s="302" t="s">
        <v>565</v>
      </c>
      <c r="E20" s="302" t="s">
        <v>858</v>
      </c>
      <c r="F20" s="302" t="s">
        <v>517</v>
      </c>
      <c r="G20" s="303" t="s">
        <v>890</v>
      </c>
      <c r="H20" s="296">
        <v>0.78911564629999997</v>
      </c>
      <c r="I20" s="297">
        <v>0.85185185190000001</v>
      </c>
      <c r="J20" s="297">
        <v>0.85993485339999998</v>
      </c>
      <c r="K20" s="297">
        <v>0.81818181820000002</v>
      </c>
      <c r="L20" s="297">
        <v>0.8076923077</v>
      </c>
      <c r="M20" s="297">
        <v>0.82750301569999996</v>
      </c>
      <c r="N20" s="298"/>
    </row>
    <row r="21" spans="1:14" s="259" customFormat="1" ht="29" x14ac:dyDescent="0.35">
      <c r="A21" s="294"/>
      <c r="B21" s="302" t="s">
        <v>891</v>
      </c>
      <c r="C21" s="294" t="s">
        <v>892</v>
      </c>
      <c r="D21" s="302" t="s">
        <v>565</v>
      </c>
      <c r="E21" s="302" t="s">
        <v>858</v>
      </c>
      <c r="F21" s="302" t="s">
        <v>517</v>
      </c>
      <c r="G21" s="303" t="s">
        <v>893</v>
      </c>
      <c r="H21" s="296">
        <v>0.87202007530000003</v>
      </c>
      <c r="I21" s="297">
        <v>0.8686868687</v>
      </c>
      <c r="J21" s="297">
        <v>0.85760056959999997</v>
      </c>
      <c r="K21" s="297">
        <v>0.81899641580000004</v>
      </c>
      <c r="L21" s="297">
        <v>0.89097744359999997</v>
      </c>
      <c r="M21" s="297">
        <v>0.87744491209999997</v>
      </c>
      <c r="N21" s="298"/>
    </row>
    <row r="22" spans="1:14" s="259" customFormat="1" x14ac:dyDescent="0.35">
      <c r="A22" s="294" t="s">
        <v>518</v>
      </c>
      <c r="B22" s="302"/>
      <c r="C22" s="302"/>
      <c r="D22" s="302"/>
      <c r="E22" s="302"/>
      <c r="F22" s="302"/>
      <c r="G22" s="303"/>
      <c r="H22" s="304"/>
      <c r="I22" s="305"/>
      <c r="J22" s="305"/>
      <c r="K22" s="305"/>
      <c r="L22" s="305"/>
      <c r="M22" s="305"/>
      <c r="N22" s="298"/>
    </row>
    <row r="23" spans="1:14" s="259" customFormat="1" ht="29" x14ac:dyDescent="0.35">
      <c r="A23" s="294"/>
      <c r="B23" s="302" t="s">
        <v>894</v>
      </c>
      <c r="C23" s="302" t="s">
        <v>895</v>
      </c>
      <c r="D23" s="302" t="s">
        <v>565</v>
      </c>
      <c r="E23" s="302" t="s">
        <v>858</v>
      </c>
      <c r="F23" s="302" t="s">
        <v>517</v>
      </c>
      <c r="G23" s="303" t="s">
        <v>896</v>
      </c>
      <c r="H23" s="304">
        <v>0.67749999999999999</v>
      </c>
      <c r="I23" s="305">
        <v>0.625</v>
      </c>
      <c r="J23" s="305">
        <v>0.74172892209999997</v>
      </c>
      <c r="K23" s="305">
        <v>0.63358778630000001</v>
      </c>
      <c r="L23" s="305">
        <v>0.70212765960000001</v>
      </c>
      <c r="M23" s="305">
        <v>0.70617283949999998</v>
      </c>
      <c r="N23" s="298"/>
    </row>
    <row r="24" spans="1:14" s="259" customFormat="1" ht="29" x14ac:dyDescent="0.35">
      <c r="A24" s="294"/>
      <c r="B24" s="302" t="s">
        <v>897</v>
      </c>
      <c r="C24" s="302" t="s">
        <v>898</v>
      </c>
      <c r="D24" s="302" t="s">
        <v>565</v>
      </c>
      <c r="E24" s="302" t="s">
        <v>858</v>
      </c>
      <c r="F24" s="302" t="s">
        <v>517</v>
      </c>
      <c r="G24" s="303" t="s">
        <v>899</v>
      </c>
      <c r="H24" s="304">
        <v>0.39200000000000002</v>
      </c>
      <c r="I24" s="305">
        <v>0.2659574468</v>
      </c>
      <c r="J24" s="305">
        <v>0.35466666670000002</v>
      </c>
      <c r="K24" s="305">
        <v>0.51612903229999996</v>
      </c>
      <c r="L24" s="305">
        <v>0.46774193549999998</v>
      </c>
      <c r="M24" s="305">
        <v>0.33535660090000002</v>
      </c>
      <c r="N24" s="298"/>
    </row>
    <row r="25" spans="1:14" s="259" customFormat="1" ht="29" x14ac:dyDescent="0.35">
      <c r="A25" s="294"/>
      <c r="B25" s="302" t="s">
        <v>897</v>
      </c>
      <c r="C25" s="302" t="s">
        <v>898</v>
      </c>
      <c r="D25" s="302" t="s">
        <v>565</v>
      </c>
      <c r="E25" s="302" t="s">
        <v>858</v>
      </c>
      <c r="F25" s="302" t="s">
        <v>517</v>
      </c>
      <c r="G25" s="303" t="s">
        <v>900</v>
      </c>
      <c r="H25" s="304">
        <v>0.69066666669999999</v>
      </c>
      <c r="I25" s="305">
        <v>0.62765957449999998</v>
      </c>
      <c r="J25" s="305">
        <v>0.62666666670000004</v>
      </c>
      <c r="K25" s="305">
        <v>0.79032258060000005</v>
      </c>
      <c r="L25" s="305">
        <v>0.66129032259999998</v>
      </c>
      <c r="M25" s="305">
        <v>0.60622154780000004</v>
      </c>
      <c r="N25" s="298"/>
    </row>
    <row r="26" spans="1:14" s="259" customFormat="1" ht="29" x14ac:dyDescent="0.35">
      <c r="A26" s="294"/>
      <c r="B26" s="302" t="s">
        <v>901</v>
      </c>
      <c r="C26" s="302" t="s">
        <v>902</v>
      </c>
      <c r="D26" s="302" t="s">
        <v>565</v>
      </c>
      <c r="E26" s="302" t="s">
        <v>858</v>
      </c>
      <c r="F26" s="302" t="s">
        <v>517</v>
      </c>
      <c r="G26" s="303" t="s">
        <v>903</v>
      </c>
      <c r="H26" s="304">
        <v>0.56187290970000003</v>
      </c>
      <c r="I26" s="305">
        <v>0.41739130429999999</v>
      </c>
      <c r="J26" s="305">
        <v>0.58139534879999999</v>
      </c>
      <c r="K26" s="305">
        <v>0.64285714289999996</v>
      </c>
      <c r="L26" s="305">
        <v>0.58536585370000005</v>
      </c>
      <c r="M26" s="305">
        <v>0.56773080239999996</v>
      </c>
      <c r="N26" s="298"/>
    </row>
    <row r="27" spans="1:14" s="259" customFormat="1" ht="29" x14ac:dyDescent="0.35">
      <c r="A27" s="294"/>
      <c r="B27" s="302" t="s">
        <v>901</v>
      </c>
      <c r="C27" s="302" t="s">
        <v>902</v>
      </c>
      <c r="D27" s="302" t="s">
        <v>565</v>
      </c>
      <c r="E27" s="302" t="s">
        <v>858</v>
      </c>
      <c r="F27" s="302" t="s">
        <v>517</v>
      </c>
      <c r="G27" s="303" t="s">
        <v>904</v>
      </c>
      <c r="H27" s="304">
        <v>0.71237458190000003</v>
      </c>
      <c r="I27" s="305">
        <v>0.6</v>
      </c>
      <c r="J27" s="305">
        <v>0.73901808790000001</v>
      </c>
      <c r="K27" s="305">
        <v>0.7619047619</v>
      </c>
      <c r="L27" s="305">
        <v>0.73170731710000003</v>
      </c>
      <c r="M27" s="305">
        <v>0.72131147539999996</v>
      </c>
      <c r="N27" s="298"/>
    </row>
    <row r="28" spans="1:14" s="259" customFormat="1" ht="43.5" x14ac:dyDescent="0.35">
      <c r="A28" s="294"/>
      <c r="B28" s="302" t="s">
        <v>905</v>
      </c>
      <c r="C28" s="302" t="s">
        <v>906</v>
      </c>
      <c r="D28" s="302" t="s">
        <v>565</v>
      </c>
      <c r="E28" s="302" t="s">
        <v>858</v>
      </c>
      <c r="F28" s="302" t="s">
        <v>517</v>
      </c>
      <c r="G28" s="303" t="s">
        <v>907</v>
      </c>
      <c r="H28" s="304">
        <v>0.15300546449999999</v>
      </c>
      <c r="I28" s="305">
        <v>0.22891566269999999</v>
      </c>
      <c r="J28" s="305">
        <v>0.15675675680000001</v>
      </c>
      <c r="K28" s="305">
        <v>0.1333333333</v>
      </c>
      <c r="L28" s="305">
        <v>0.14705882349999999</v>
      </c>
      <c r="M28" s="305">
        <v>0.1821756225</v>
      </c>
      <c r="N28" s="298"/>
    </row>
    <row r="29" spans="1:14" s="259" customFormat="1" ht="43.5" x14ac:dyDescent="0.35">
      <c r="A29" s="294"/>
      <c r="B29" s="302" t="s">
        <v>905</v>
      </c>
      <c r="C29" s="302" t="s">
        <v>906</v>
      </c>
      <c r="D29" s="302" t="s">
        <v>565</v>
      </c>
      <c r="E29" s="302" t="s">
        <v>858</v>
      </c>
      <c r="F29" s="302" t="s">
        <v>517</v>
      </c>
      <c r="G29" s="303" t="s">
        <v>908</v>
      </c>
      <c r="H29" s="304">
        <v>0.26775956280000002</v>
      </c>
      <c r="I29" s="305">
        <v>0.34939759040000001</v>
      </c>
      <c r="J29" s="305">
        <v>0.25405405409999998</v>
      </c>
      <c r="K29" s="305">
        <v>0.15555555560000001</v>
      </c>
      <c r="L29" s="305">
        <v>0.26470588239999998</v>
      </c>
      <c r="M29" s="305">
        <v>0.26212319789999999</v>
      </c>
      <c r="N29" s="298"/>
    </row>
    <row r="30" spans="1:14" s="259" customFormat="1" ht="43.5" x14ac:dyDescent="0.35">
      <c r="A30" s="294"/>
      <c r="B30" s="302" t="s">
        <v>909</v>
      </c>
      <c r="C30" s="302" t="s">
        <v>910</v>
      </c>
      <c r="D30" s="302" t="s">
        <v>565</v>
      </c>
      <c r="E30" s="302" t="s">
        <v>858</v>
      </c>
      <c r="F30" s="302" t="s">
        <v>517</v>
      </c>
      <c r="G30" s="303" t="s">
        <v>911</v>
      </c>
      <c r="H30" s="304">
        <v>0.75672877849999998</v>
      </c>
      <c r="I30" s="305">
        <v>0.73489932889999998</v>
      </c>
      <c r="J30" s="305">
        <v>0.7465437788</v>
      </c>
      <c r="K30" s="305">
        <v>0.84873949579999997</v>
      </c>
      <c r="L30" s="305">
        <v>0.79629629629999998</v>
      </c>
      <c r="M30" s="305">
        <v>0.8020757905</v>
      </c>
      <c r="N30" s="298"/>
    </row>
    <row r="31" spans="1:14" s="259" customFormat="1" ht="29" x14ac:dyDescent="0.35">
      <c r="A31" s="294"/>
      <c r="B31" s="302" t="s">
        <v>912</v>
      </c>
      <c r="C31" s="302" t="s">
        <v>913</v>
      </c>
      <c r="D31" s="302" t="s">
        <v>565</v>
      </c>
      <c r="E31" s="302" t="s">
        <v>858</v>
      </c>
      <c r="F31" s="302" t="s">
        <v>517</v>
      </c>
      <c r="G31" s="303" t="s">
        <v>914</v>
      </c>
      <c r="H31" s="304">
        <v>0.83990980829999995</v>
      </c>
      <c r="I31" s="305">
        <v>0.80677966099999998</v>
      </c>
      <c r="J31" s="305">
        <v>0.86377903330000005</v>
      </c>
      <c r="K31" s="305">
        <v>0.81603773580000005</v>
      </c>
      <c r="L31" s="305">
        <v>0.89732142859999997</v>
      </c>
      <c r="M31" s="305">
        <v>0.83210137279999996</v>
      </c>
      <c r="N31" s="298"/>
    </row>
    <row r="32" spans="1:14" s="259" customFormat="1" x14ac:dyDescent="0.35">
      <c r="A32" s="294" t="s">
        <v>502</v>
      </c>
      <c r="B32" s="302"/>
      <c r="C32" s="302"/>
      <c r="D32" s="302"/>
      <c r="E32" s="302"/>
      <c r="F32" s="302"/>
      <c r="G32" s="303"/>
      <c r="H32" s="304"/>
      <c r="I32" s="305"/>
      <c r="J32" s="305"/>
      <c r="K32" s="305"/>
      <c r="L32" s="305"/>
      <c r="M32" s="305"/>
      <c r="N32" s="298"/>
    </row>
    <row r="33" spans="1:14" s="259" customFormat="1" ht="29" x14ac:dyDescent="0.35">
      <c r="A33" s="294"/>
      <c r="B33" s="302" t="s">
        <v>915</v>
      </c>
      <c r="C33" s="302" t="s">
        <v>916</v>
      </c>
      <c r="D33" s="302" t="s">
        <v>565</v>
      </c>
      <c r="E33" s="302" t="s">
        <v>917</v>
      </c>
      <c r="F33" s="302" t="s">
        <v>517</v>
      </c>
      <c r="G33" s="303" t="s">
        <v>918</v>
      </c>
      <c r="H33" s="304">
        <v>0.33618233619999999</v>
      </c>
      <c r="I33" s="305">
        <v>0.23529411759999999</v>
      </c>
      <c r="J33" s="305">
        <v>0.29646017699999999</v>
      </c>
      <c r="K33" s="305">
        <v>0.46938775510000003</v>
      </c>
      <c r="L33" s="305">
        <v>0.42857142860000003</v>
      </c>
      <c r="M33" s="305">
        <v>0.372456964</v>
      </c>
      <c r="N33" s="298"/>
    </row>
    <row r="34" spans="1:14" s="259" customFormat="1" ht="29" x14ac:dyDescent="0.35">
      <c r="A34" s="294"/>
      <c r="B34" s="302" t="s">
        <v>853</v>
      </c>
      <c r="C34" s="302" t="s">
        <v>919</v>
      </c>
      <c r="D34" s="302" t="s">
        <v>565</v>
      </c>
      <c r="E34" s="302" t="s">
        <v>858</v>
      </c>
      <c r="F34" s="302" t="s">
        <v>537</v>
      </c>
      <c r="G34" s="303" t="s">
        <v>920</v>
      </c>
      <c r="H34" s="304">
        <v>0.42199386090000002</v>
      </c>
      <c r="I34" s="304">
        <v>0.46670005009999999</v>
      </c>
      <c r="J34" s="304">
        <v>0.45695089579999998</v>
      </c>
      <c r="K34" s="304">
        <v>0.42770352369999998</v>
      </c>
      <c r="L34" s="304">
        <v>0.49957191779999999</v>
      </c>
      <c r="M34" s="304">
        <v>0.42316947399999999</v>
      </c>
      <c r="N34" s="298"/>
    </row>
    <row r="35" spans="1:14" s="259" customFormat="1" ht="28" x14ac:dyDescent="0.35">
      <c r="A35" s="294" t="s">
        <v>490</v>
      </c>
      <c r="B35" s="302"/>
      <c r="C35" s="302"/>
      <c r="D35" s="302"/>
      <c r="E35" s="302"/>
      <c r="F35" s="302"/>
      <c r="G35" s="303"/>
      <c r="H35" s="304"/>
      <c r="I35" s="305"/>
      <c r="J35" s="305"/>
      <c r="K35" s="305"/>
      <c r="L35" s="305"/>
      <c r="M35" s="305"/>
      <c r="N35" s="298"/>
    </row>
    <row r="36" spans="1:14" s="259" customFormat="1" ht="29" x14ac:dyDescent="0.35">
      <c r="A36" s="294"/>
      <c r="B36" s="302" t="s">
        <v>921</v>
      </c>
      <c r="C36" s="302" t="s">
        <v>922</v>
      </c>
      <c r="D36" s="302" t="s">
        <v>565</v>
      </c>
      <c r="E36" s="302" t="s">
        <v>858</v>
      </c>
      <c r="F36" s="302" t="s">
        <v>923</v>
      </c>
      <c r="G36" s="303" t="s">
        <v>924</v>
      </c>
      <c r="H36" s="296">
        <v>0.59562841529999999</v>
      </c>
      <c r="I36" s="297">
        <v>0.57777777779999995</v>
      </c>
      <c r="J36" s="297">
        <v>0.59562841529999999</v>
      </c>
      <c r="K36" s="297">
        <v>0.52840909089999999</v>
      </c>
      <c r="L36" s="297">
        <v>0.56637168140000005</v>
      </c>
      <c r="M36" s="297">
        <v>0.52840909089999999</v>
      </c>
      <c r="N36" s="298"/>
    </row>
    <row r="37" spans="1:14" s="259" customFormat="1" ht="43.5" x14ac:dyDescent="0.35">
      <c r="A37" s="294"/>
      <c r="B37" s="302" t="s">
        <v>925</v>
      </c>
      <c r="C37" s="302" t="s">
        <v>926</v>
      </c>
      <c r="D37" s="302" t="s">
        <v>565</v>
      </c>
      <c r="E37" s="302" t="s">
        <v>858</v>
      </c>
      <c r="F37" s="302" t="s">
        <v>923</v>
      </c>
      <c r="G37" s="303" t="s">
        <v>927</v>
      </c>
      <c r="H37" s="304">
        <v>0.3393285372</v>
      </c>
      <c r="I37" s="305">
        <v>0.41901931650000002</v>
      </c>
      <c r="J37" s="305">
        <v>0.33417402270000002</v>
      </c>
      <c r="K37" s="305">
        <v>0.35888888889999998</v>
      </c>
      <c r="L37" s="305">
        <v>0.30608175469999999</v>
      </c>
      <c r="M37" s="305">
        <v>0.34973404260000002</v>
      </c>
      <c r="N37" s="298"/>
    </row>
    <row r="38" spans="1:14" s="259" customFormat="1" x14ac:dyDescent="0.35">
      <c r="A38" s="294" t="s">
        <v>480</v>
      </c>
      <c r="B38" s="302"/>
      <c r="C38" s="302"/>
      <c r="D38" s="302"/>
      <c r="E38" s="302"/>
      <c r="F38" s="302"/>
      <c r="G38" s="303"/>
      <c r="H38" s="304"/>
      <c r="I38" s="305"/>
      <c r="J38" s="305"/>
      <c r="K38" s="305"/>
      <c r="L38" s="305"/>
      <c r="M38" s="305"/>
      <c r="N38" s="298"/>
    </row>
    <row r="39" spans="1:14" s="259" customFormat="1" x14ac:dyDescent="0.35">
      <c r="A39" s="294"/>
      <c r="B39" s="302"/>
      <c r="C39" s="302" t="s">
        <v>928</v>
      </c>
      <c r="D39" s="302"/>
      <c r="E39" s="302"/>
      <c r="F39" s="302"/>
      <c r="G39" s="303"/>
      <c r="H39" s="304"/>
      <c r="I39" s="305"/>
      <c r="J39" s="305"/>
      <c r="K39" s="305"/>
      <c r="L39" s="305"/>
      <c r="M39" s="305"/>
      <c r="N39" s="298"/>
    </row>
    <row r="40" spans="1:14" s="259" customFormat="1" x14ac:dyDescent="0.35">
      <c r="A40" s="294" t="s">
        <v>455</v>
      </c>
      <c r="B40" s="302"/>
      <c r="C40" s="302"/>
      <c r="D40" s="302"/>
      <c r="E40" s="302"/>
      <c r="F40" s="302"/>
      <c r="G40" s="303"/>
      <c r="H40" s="304"/>
      <c r="I40" s="305"/>
      <c r="J40" s="305"/>
      <c r="K40" s="305"/>
      <c r="L40" s="305"/>
      <c r="M40" s="305"/>
      <c r="N40" s="298"/>
    </row>
    <row r="41" spans="1:14" s="259" customFormat="1" ht="29" x14ac:dyDescent="0.35">
      <c r="A41" s="306" t="s">
        <v>983</v>
      </c>
      <c r="B41" s="302" t="s">
        <v>929</v>
      </c>
      <c r="C41" s="302" t="s">
        <v>930</v>
      </c>
      <c r="D41" s="302" t="s">
        <v>565</v>
      </c>
      <c r="E41" s="302" t="s">
        <v>917</v>
      </c>
      <c r="F41" s="302" t="s">
        <v>517</v>
      </c>
      <c r="G41" s="303" t="s">
        <v>931</v>
      </c>
      <c r="H41" s="304">
        <v>0.98182320160000003</v>
      </c>
      <c r="I41" s="305">
        <v>0.92001696020000001</v>
      </c>
      <c r="J41" s="305">
        <v>0.76638576449999996</v>
      </c>
      <c r="K41" s="305">
        <v>0.80828387189999995</v>
      </c>
      <c r="L41" s="305">
        <v>0.83649064780000004</v>
      </c>
      <c r="M41" s="305">
        <v>0.94440122739999999</v>
      </c>
      <c r="N41" s="298"/>
    </row>
    <row r="42" spans="1:14" s="259" customFormat="1" ht="29" x14ac:dyDescent="0.35">
      <c r="A42" s="302"/>
      <c r="B42" s="302" t="s">
        <v>928</v>
      </c>
      <c r="C42" s="302" t="s">
        <v>932</v>
      </c>
      <c r="D42" s="302" t="s">
        <v>565</v>
      </c>
      <c r="E42" s="302" t="s">
        <v>858</v>
      </c>
      <c r="F42" s="302" t="s">
        <v>537</v>
      </c>
      <c r="G42" s="303" t="s">
        <v>933</v>
      </c>
      <c r="H42" s="304">
        <v>4.8000000000000001E-2</v>
      </c>
      <c r="I42" s="304">
        <v>5.0999999999999997E-2</v>
      </c>
      <c r="J42" s="304">
        <v>8.7999999999999995E-2</v>
      </c>
      <c r="K42" s="304">
        <v>5.8000000000000003E-2</v>
      </c>
      <c r="L42" s="304">
        <v>5.8999999999999997E-2</v>
      </c>
      <c r="M42" s="304">
        <v>7.1999999999999995E-2</v>
      </c>
      <c r="N42" s="298"/>
    </row>
    <row r="43" spans="1:14" s="259" customFormat="1" x14ac:dyDescent="0.35"/>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xr:uid="{00000000-0002-0000-0700-000001000000}">
          <x14:formula1>
            <xm:f>'Set values'!$AC$6:$AC$13</xm:f>
          </x14:formula1>
          <xm:sqref>A4:A40 A42</xm:sqref>
        </x14:dataValidation>
        <x14:dataValidation type="list" allowBlank="1" showInputMessage="1" showErrorMessage="1" xr:uid="{00000000-0002-0000-0700-000003000000}">
          <x14:formula1>
            <xm:f>'Set values'!#REF!</xm:f>
          </x14:formula1>
          <xm:sqref>H3</xm:sqref>
        </x14:dataValidation>
        <x14:dataValidation type="list" allowBlank="1" xr:uid="{00000000-0002-0000-0700-000000000000}">
          <x14:formula1>
            <xm:f>'Set values'!$AE$6:$AE$10</xm:f>
          </x14:formula1>
          <xm:sqref>F4:F42</xm:sqref>
        </x14:dataValidation>
        <x14:dataValidation type="list" allowBlank="1" showInputMessage="1" showErrorMessage="1" xr:uid="{00000000-0002-0000-0700-000002000000}">
          <x14:formula1>
            <xm:f>'Set values'!$AD$6:$AD$7</xm:f>
          </x14:formula1>
          <xm:sqref>D4:D42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dimension ref="A1:J5"/>
  <sheetViews>
    <sheetView showGridLines="0" showRowColHeaders="0" zoomScaleNormal="100" workbookViewId="0">
      <pane ySplit="4" topLeftCell="A5" activePane="bottomLeft" state="frozen"/>
      <selection pane="bottomLeft" activeCell="H107" sqref="H107"/>
    </sheetView>
  </sheetViews>
  <sheetFormatPr defaultRowHeight="14.5" x14ac:dyDescent="0.35"/>
  <cols>
    <col min="1" max="1" width="22.7265625" bestFit="1" customWidth="1"/>
    <col min="2" max="2" width="32.26953125" bestFit="1" customWidth="1"/>
    <col min="3" max="3" width="24.26953125" bestFit="1" customWidth="1"/>
    <col min="4" max="4" width="32.26953125" customWidth="1"/>
    <col min="5" max="5" width="44" style="40" customWidth="1"/>
    <col min="6" max="6" width="16.54296875" bestFit="1" customWidth="1"/>
    <col min="7" max="7" width="21.54296875" customWidth="1"/>
    <col min="8" max="8" width="17.7265625" customWidth="1"/>
    <col min="9" max="9" width="18.7265625" customWidth="1"/>
    <col min="10" max="10" width="22.26953125" customWidth="1"/>
  </cols>
  <sheetData>
    <row r="1" spans="1:10" ht="28.5" customHeight="1" x14ac:dyDescent="0.35">
      <c r="A1" s="19" t="s">
        <v>357</v>
      </c>
      <c r="B1" s="25"/>
    </row>
    <row r="2" spans="1:10" ht="15.75" customHeight="1" x14ac:dyDescent="0.35">
      <c r="A2" s="307" t="s">
        <v>774</v>
      </c>
      <c r="B2" s="307"/>
      <c r="C2" s="307"/>
      <c r="D2" s="307"/>
      <c r="E2" s="307"/>
      <c r="F2" s="307"/>
      <c r="G2" s="307"/>
      <c r="H2" s="307"/>
      <c r="I2" s="307"/>
      <c r="J2" s="307"/>
    </row>
    <row r="3" spans="1:10" ht="86.25" customHeight="1" x14ac:dyDescent="0.35">
      <c r="A3" s="44" t="s">
        <v>346</v>
      </c>
      <c r="B3" s="43" t="s">
        <v>356</v>
      </c>
      <c r="C3" s="43" t="s">
        <v>355</v>
      </c>
      <c r="D3" s="42" t="s">
        <v>354</v>
      </c>
      <c r="E3" s="42" t="s">
        <v>353</v>
      </c>
      <c r="F3" s="42" t="s">
        <v>352</v>
      </c>
      <c r="G3" s="43" t="s">
        <v>351</v>
      </c>
      <c r="H3" s="43" t="s">
        <v>350</v>
      </c>
      <c r="I3" s="42" t="s">
        <v>349</v>
      </c>
      <c r="J3" s="41" t="s">
        <v>348</v>
      </c>
    </row>
    <row r="4" spans="1:10" x14ac:dyDescent="0.35">
      <c r="A4" s="164" t="s">
        <v>347</v>
      </c>
      <c r="B4" s="160"/>
      <c r="C4" s="161"/>
      <c r="D4" s="161"/>
      <c r="E4" s="161"/>
      <c r="F4" s="161"/>
      <c r="G4" s="161"/>
      <c r="H4" s="161"/>
      <c r="I4" s="161"/>
      <c r="J4" s="165"/>
    </row>
    <row r="5" spans="1:10" s="1" customFormat="1" ht="70" x14ac:dyDescent="0.3">
      <c r="A5" s="171" t="s">
        <v>409</v>
      </c>
      <c r="B5" s="171" t="s">
        <v>409</v>
      </c>
      <c r="C5" s="171" t="s">
        <v>855</v>
      </c>
      <c r="D5" s="171" t="s">
        <v>836</v>
      </c>
      <c r="E5" s="171" t="s">
        <v>971</v>
      </c>
      <c r="F5" s="308">
        <v>1</v>
      </c>
      <c r="G5" s="309">
        <v>0</v>
      </c>
      <c r="H5" s="310">
        <v>44593</v>
      </c>
      <c r="I5" s="310">
        <v>44743</v>
      </c>
      <c r="J5" s="308" t="s">
        <v>560</v>
      </c>
    </row>
  </sheetData>
  <dataValidations count="1">
    <dataValidation operator="greaterThan" allowBlank="1" showInputMessage="1" showErrorMessage="1" sqref="H5:I5" xr:uid="{00000000-0002-0000-0800-000000000000}"/>
  </dataValidation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H6"/>
  <sheetViews>
    <sheetView showGridLines="0" showRowColHeaders="0" zoomScaleNormal="100" workbookViewId="0">
      <pane ySplit="4" topLeftCell="A5" activePane="bottomLeft" state="frozen"/>
      <selection pane="bottomLeft" activeCell="H86" sqref="H86"/>
    </sheetView>
  </sheetViews>
  <sheetFormatPr defaultColWidth="9.26953125" defaultRowHeight="14.5" x14ac:dyDescent="0.35"/>
  <cols>
    <col min="1" max="1" width="9.26953125" style="22"/>
    <col min="2" max="2" width="23.7265625" style="22" customWidth="1"/>
    <col min="3" max="3" width="67.7265625" style="22" customWidth="1"/>
    <col min="4" max="4" width="16.26953125" style="22" customWidth="1"/>
    <col min="5" max="8" width="19.453125" style="32" customWidth="1"/>
    <col min="9" max="16384" width="9.26953125" style="22"/>
  </cols>
  <sheetData>
    <row r="1" spans="1:8" ht="23" x14ac:dyDescent="0.35">
      <c r="A1" s="19" t="s">
        <v>368</v>
      </c>
      <c r="B1" s="25"/>
      <c r="C1" s="25"/>
      <c r="D1" s="25"/>
      <c r="E1" s="47"/>
      <c r="F1" s="18"/>
      <c r="G1" s="18"/>
    </row>
    <row r="2" spans="1:8" s="250" customFormat="1" ht="29.25" customHeight="1" x14ac:dyDescent="0.35">
      <c r="A2" s="262" t="s">
        <v>775</v>
      </c>
      <c r="B2" s="262"/>
      <c r="C2" s="262"/>
      <c r="D2" s="262"/>
      <c r="E2" s="311"/>
      <c r="F2" s="312"/>
      <c r="G2" s="312"/>
    </row>
    <row r="3" spans="1:8" ht="42" x14ac:dyDescent="0.35">
      <c r="A3" s="24" t="s">
        <v>91</v>
      </c>
      <c r="B3" s="17" t="s">
        <v>90</v>
      </c>
      <c r="C3" s="17" t="s">
        <v>50</v>
      </c>
      <c r="D3" s="17" t="s">
        <v>49</v>
      </c>
      <c r="E3" s="46" t="str">
        <f>IF(A_COVER!$C16="","[BSS Entity 1]",A_COVER!$C16)</f>
        <v>Multi-Site County and Tribal Entity</v>
      </c>
      <c r="F3" s="45" t="str">
        <f>IF(A_COVER!$C17="","[BSS Entity 2]",A_COVER!$C17)</f>
        <v>State Ombudsman</v>
      </c>
      <c r="G3" s="45" t="str">
        <f>IF(A_COVER!$C18="","[BSS Entity 3]",A_COVER!$C18)</f>
        <v>Health Care Consumer Support Center</v>
      </c>
      <c r="H3" s="45" t="str">
        <f>IF(A_COVER!$C19="","[BSS Entity 4]",A_COVER!$C19)</f>
        <v>MN Disability Hub</v>
      </c>
    </row>
    <row r="4" spans="1:8" x14ac:dyDescent="0.35">
      <c r="A4" s="160" t="s">
        <v>77</v>
      </c>
      <c r="B4" s="161"/>
      <c r="C4" s="161"/>
      <c r="D4" s="161"/>
      <c r="E4" s="166"/>
      <c r="F4" s="161"/>
      <c r="G4" s="161"/>
      <c r="H4" s="161"/>
    </row>
    <row r="5" spans="1:8" ht="132" customHeight="1" x14ac:dyDescent="0.35">
      <c r="A5" s="15" t="s">
        <v>367</v>
      </c>
      <c r="B5" s="313" t="s">
        <v>365</v>
      </c>
      <c r="C5" s="313" t="s">
        <v>364</v>
      </c>
      <c r="D5" s="12" t="s">
        <v>81</v>
      </c>
      <c r="E5" s="314" t="s">
        <v>559</v>
      </c>
      <c r="F5" s="314" t="s">
        <v>534</v>
      </c>
      <c r="G5" s="314" t="s">
        <v>585</v>
      </c>
      <c r="H5" s="315" t="s">
        <v>499</v>
      </c>
    </row>
    <row r="6" spans="1:8" ht="350" x14ac:dyDescent="0.35">
      <c r="A6" s="15" t="s">
        <v>366</v>
      </c>
      <c r="B6" s="313" t="s">
        <v>362</v>
      </c>
      <c r="C6" s="313" t="s">
        <v>361</v>
      </c>
      <c r="D6" s="12" t="s">
        <v>81</v>
      </c>
      <c r="E6" s="314" t="s">
        <v>846</v>
      </c>
      <c r="F6" s="314" t="s">
        <v>847</v>
      </c>
      <c r="G6" s="314" t="s">
        <v>584</v>
      </c>
      <c r="H6" s="315" t="s">
        <v>848</v>
      </c>
    </row>
  </sheetData>
  <pageMargins left="0.7" right="0.7" top="0.75" bottom="0.75" header="0.3" footer="0.3"/>
  <pageSetup orientation="landscape"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prompt="To enter free text, select cell and type - do not click into cell" xr:uid="{00000000-0002-0000-0900-000000000000}">
          <x14:formula1>
            <xm:f>'Set values'!$AK$6:$AK$12</xm:f>
          </x14:formula1>
          <xm:sqref>G6</xm:sqref>
        </x14:dataValidation>
        <x14:dataValidation type="list" allowBlank="1" showInputMessage="1" prompt="To enter free text, select cell and type - do not click into cell" xr:uid="{00000000-0002-0000-0900-000002000000}">
          <x14:formula1>
            <xm:f>'S:\D086\MCCM_SD\CMS Reporting\MCPAR\2022\[MCPAR -LL Draft - Seniors.xlsm]Set values'!#REF!</xm:f>
          </x14:formula1>
          <xm:sqref>E5:H5 E6:F6 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046B5C"/>
  </sheetPr>
  <dimension ref="A1:D22"/>
  <sheetViews>
    <sheetView showGridLines="0" showRowColHeaders="0" zoomScaleNormal="100" workbookViewId="0">
      <pane xSplit="1" ySplit="2" topLeftCell="B3" activePane="bottomRight" state="frozen"/>
      <selection pane="topRight" activeCell="B1" sqref="B1"/>
      <selection pane="bottomLeft" activeCell="A5" sqref="A5"/>
      <selection pane="bottomRight" activeCell="G65" sqref="G65"/>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51" t="s">
        <v>416</v>
      </c>
      <c r="B1" s="18"/>
      <c r="C1" s="18"/>
      <c r="D1" s="18"/>
    </row>
    <row r="2" spans="1:4" ht="15" customHeight="1" x14ac:dyDescent="0.3">
      <c r="A2" s="50" t="s">
        <v>415</v>
      </c>
      <c r="B2" s="49" t="s">
        <v>414</v>
      </c>
      <c r="C2" s="48" t="s">
        <v>413</v>
      </c>
    </row>
    <row r="3" spans="1:4" ht="126" x14ac:dyDescent="0.3">
      <c r="A3" s="316" t="s">
        <v>412</v>
      </c>
      <c r="B3" s="317" t="s">
        <v>411</v>
      </c>
      <c r="C3" s="318" t="s">
        <v>410</v>
      </c>
    </row>
    <row r="4" spans="1:4" ht="51.75" customHeight="1" x14ac:dyDescent="0.3">
      <c r="A4" s="316" t="s">
        <v>409</v>
      </c>
      <c r="B4" s="317" t="s">
        <v>727</v>
      </c>
      <c r="C4" s="318" t="s">
        <v>726</v>
      </c>
    </row>
    <row r="5" spans="1:4" ht="28" x14ac:dyDescent="0.3">
      <c r="A5" s="316" t="s">
        <v>408</v>
      </c>
      <c r="B5" s="319" t="s">
        <v>372</v>
      </c>
      <c r="C5" s="318" t="s">
        <v>725</v>
      </c>
    </row>
    <row r="6" spans="1:4" ht="56" x14ac:dyDescent="0.3">
      <c r="A6" s="316" t="s">
        <v>645</v>
      </c>
      <c r="B6" s="319" t="s">
        <v>372</v>
      </c>
      <c r="C6" s="320" t="s">
        <v>789</v>
      </c>
    </row>
    <row r="7" spans="1:4" ht="28" x14ac:dyDescent="0.3">
      <c r="A7" s="321" t="s">
        <v>403</v>
      </c>
      <c r="B7" s="319" t="s">
        <v>372</v>
      </c>
      <c r="C7" s="318" t="s">
        <v>402</v>
      </c>
    </row>
    <row r="8" spans="1:4" ht="70" x14ac:dyDescent="0.3">
      <c r="A8" s="15" t="s">
        <v>406</v>
      </c>
      <c r="B8" s="322" t="s">
        <v>405</v>
      </c>
      <c r="C8" s="323" t="s">
        <v>404</v>
      </c>
    </row>
    <row r="9" spans="1:4" x14ac:dyDescent="0.3">
      <c r="A9" s="15" t="s">
        <v>401</v>
      </c>
      <c r="B9" s="324" t="s">
        <v>400</v>
      </c>
      <c r="C9" s="323" t="s">
        <v>399</v>
      </c>
    </row>
    <row r="10" spans="1:4" ht="42" x14ac:dyDescent="0.3">
      <c r="A10" s="15" t="s">
        <v>398</v>
      </c>
      <c r="B10" s="324" t="s">
        <v>372</v>
      </c>
      <c r="C10" s="318" t="s">
        <v>777</v>
      </c>
    </row>
    <row r="11" spans="1:4" ht="28" x14ac:dyDescent="0.3">
      <c r="A11" s="15" t="s">
        <v>394</v>
      </c>
      <c r="B11" s="322" t="s">
        <v>393</v>
      </c>
      <c r="C11" s="323" t="s">
        <v>392</v>
      </c>
    </row>
    <row r="12" spans="1:4" ht="42" x14ac:dyDescent="0.3">
      <c r="A12" s="15" t="s">
        <v>397</v>
      </c>
      <c r="B12" s="322" t="s">
        <v>396</v>
      </c>
      <c r="C12" s="323" t="s">
        <v>395</v>
      </c>
    </row>
    <row r="13" spans="1:4" ht="28" x14ac:dyDescent="0.3">
      <c r="A13" s="15" t="s">
        <v>391</v>
      </c>
      <c r="B13" s="322" t="s">
        <v>390</v>
      </c>
      <c r="C13" s="323" t="s">
        <v>389</v>
      </c>
    </row>
    <row r="14" spans="1:4" ht="28" x14ac:dyDescent="0.3">
      <c r="A14" s="15" t="s">
        <v>388</v>
      </c>
      <c r="B14" s="322" t="s">
        <v>387</v>
      </c>
      <c r="C14" s="323" t="s">
        <v>386</v>
      </c>
    </row>
    <row r="15" spans="1:4" ht="42" x14ac:dyDescent="0.3">
      <c r="A15" s="15" t="s">
        <v>385</v>
      </c>
      <c r="B15" s="322" t="s">
        <v>384</v>
      </c>
      <c r="C15" s="323" t="s">
        <v>383</v>
      </c>
    </row>
    <row r="16" spans="1:4" ht="42" x14ac:dyDescent="0.3">
      <c r="A16" s="15" t="s">
        <v>382</v>
      </c>
      <c r="B16" s="322" t="s">
        <v>381</v>
      </c>
      <c r="C16" s="323" t="s">
        <v>380</v>
      </c>
    </row>
    <row r="17" spans="1:3" ht="42" x14ac:dyDescent="0.3">
      <c r="A17" s="15" t="s">
        <v>379</v>
      </c>
      <c r="B17" s="322" t="s">
        <v>378</v>
      </c>
      <c r="C17" s="323" t="s">
        <v>377</v>
      </c>
    </row>
    <row r="18" spans="1:3" ht="98" x14ac:dyDescent="0.3">
      <c r="A18" s="15" t="s">
        <v>376</v>
      </c>
      <c r="B18" s="322" t="s">
        <v>375</v>
      </c>
      <c r="C18" s="323" t="s">
        <v>374</v>
      </c>
    </row>
    <row r="19" spans="1:3" ht="28" x14ac:dyDescent="0.3">
      <c r="A19" s="316" t="s">
        <v>373</v>
      </c>
      <c r="B19" s="319" t="s">
        <v>372</v>
      </c>
      <c r="C19" s="318" t="s">
        <v>778</v>
      </c>
    </row>
    <row r="20" spans="1:3" ht="28" x14ac:dyDescent="0.3">
      <c r="A20" s="316" t="s">
        <v>371</v>
      </c>
      <c r="B20" s="317" t="s">
        <v>370</v>
      </c>
      <c r="C20" s="318" t="s">
        <v>369</v>
      </c>
    </row>
    <row r="21" spans="1:3" ht="28" x14ac:dyDescent="0.3">
      <c r="A21" s="316" t="s">
        <v>407</v>
      </c>
      <c r="B21" s="317"/>
      <c r="C21" s="325" t="s">
        <v>779</v>
      </c>
    </row>
    <row r="22" spans="1:3" x14ac:dyDescent="0.3">
      <c r="A22" s="201"/>
      <c r="B22" s="200"/>
      <c r="C22" s="200"/>
    </row>
  </sheetData>
  <sortState xmlns:xlrd2="http://schemas.microsoft.com/office/spreadsheetml/2017/richdata2" ref="A3:C21">
    <sortCondition ref="A3:A21"/>
  </sortState>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46B5C"/>
  </sheetPr>
  <dimension ref="A1:L226"/>
  <sheetViews>
    <sheetView showGridLines="0" showRowColHeaders="0" zoomScaleNormal="100" workbookViewId="0">
      <pane xSplit="2" ySplit="6" topLeftCell="C7" activePane="bottomRight" state="frozen"/>
      <selection pane="topRight" activeCell="C1" sqref="C1"/>
      <selection pane="bottomLeft" activeCell="A8" sqref="A8"/>
      <selection pane="bottomRight" activeCell="R220" sqref="R220"/>
    </sheetView>
  </sheetViews>
  <sheetFormatPr defaultRowHeight="14.5" x14ac:dyDescent="0.35"/>
  <cols>
    <col min="1" max="1" width="9.1796875" style="88"/>
    <col min="2" max="2" width="31.26953125" customWidth="1"/>
    <col min="3" max="3" width="71.1796875" customWidth="1"/>
    <col min="4" max="4" width="31.26953125" customWidth="1"/>
    <col min="5" max="8" width="6.54296875" style="87" customWidth="1"/>
    <col min="9" max="9" width="6.26953125" style="87" customWidth="1"/>
    <col min="10" max="12" width="6.54296875" style="87" customWidth="1"/>
  </cols>
  <sheetData>
    <row r="1" spans="1:12" ht="18.5" thickBot="1" x14ac:dyDescent="0.4">
      <c r="A1" s="86" t="s">
        <v>703</v>
      </c>
    </row>
    <row r="2" spans="1:12" x14ac:dyDescent="0.35">
      <c r="D2" s="89" t="s">
        <v>652</v>
      </c>
      <c r="E2" s="90" t="s">
        <v>653</v>
      </c>
      <c r="F2" s="90" t="s">
        <v>654</v>
      </c>
      <c r="G2" s="91" t="s">
        <v>655</v>
      </c>
      <c r="H2" s="92" t="s">
        <v>627</v>
      </c>
      <c r="I2" s="93" t="s">
        <v>656</v>
      </c>
      <c r="J2" s="94" t="s">
        <v>625</v>
      </c>
      <c r="K2" s="95" t="s">
        <v>624</v>
      </c>
      <c r="L2" s="90" t="s">
        <v>657</v>
      </c>
    </row>
    <row r="3" spans="1:12" ht="24" customHeight="1" x14ac:dyDescent="0.35">
      <c r="A3" s="96"/>
      <c r="D3" s="89" t="s">
        <v>658</v>
      </c>
      <c r="E3" s="97" t="s">
        <v>659</v>
      </c>
      <c r="F3" s="97" t="s">
        <v>660</v>
      </c>
      <c r="G3" s="339" t="s">
        <v>661</v>
      </c>
      <c r="H3" s="340"/>
      <c r="I3" s="339" t="s">
        <v>662</v>
      </c>
      <c r="J3" s="341"/>
      <c r="K3" s="342"/>
      <c r="L3" s="97" t="s">
        <v>663</v>
      </c>
    </row>
    <row r="4" spans="1:12" ht="15" thickBot="1" x14ac:dyDescent="0.4">
      <c r="A4" s="96"/>
      <c r="D4" s="89" t="s">
        <v>664</v>
      </c>
      <c r="E4" s="98" t="s">
        <v>665</v>
      </c>
      <c r="F4" s="98" t="s">
        <v>665</v>
      </c>
      <c r="G4" s="99" t="s">
        <v>665</v>
      </c>
      <c r="H4" s="115" t="s">
        <v>666</v>
      </c>
      <c r="I4" s="99" t="s">
        <v>665</v>
      </c>
      <c r="J4" s="345" t="s">
        <v>666</v>
      </c>
      <c r="K4" s="346"/>
      <c r="L4" s="98" t="s">
        <v>665</v>
      </c>
    </row>
    <row r="5" spans="1:12" x14ac:dyDescent="0.35">
      <c r="A5" s="100" t="s">
        <v>91</v>
      </c>
      <c r="B5" s="101" t="s">
        <v>90</v>
      </c>
      <c r="C5" s="102" t="s">
        <v>50</v>
      </c>
      <c r="D5" s="102"/>
      <c r="E5" s="103"/>
      <c r="F5" s="103"/>
      <c r="G5" s="104"/>
      <c r="H5" s="105"/>
      <c r="I5" s="104"/>
      <c r="J5" s="106"/>
      <c r="K5" s="107"/>
      <c r="L5" s="103"/>
    </row>
    <row r="6" spans="1:12" ht="15" customHeight="1" x14ac:dyDescent="0.35">
      <c r="A6" s="116" t="s">
        <v>667</v>
      </c>
      <c r="B6" s="152" t="s">
        <v>668</v>
      </c>
      <c r="C6" s="152"/>
      <c r="D6" s="117"/>
      <c r="E6" s="118" t="s">
        <v>669</v>
      </c>
      <c r="F6" s="119"/>
      <c r="G6" s="120"/>
      <c r="H6" s="121"/>
      <c r="I6" s="120"/>
      <c r="J6" s="122"/>
      <c r="K6" s="123"/>
      <c r="L6" s="119"/>
    </row>
    <row r="7" spans="1:12" x14ac:dyDescent="0.35">
      <c r="A7" s="124" t="s">
        <v>667</v>
      </c>
      <c r="B7" s="109" t="s">
        <v>670</v>
      </c>
      <c r="C7" s="125" t="s">
        <v>729</v>
      </c>
      <c r="D7" s="125"/>
      <c r="E7" s="114" t="s">
        <v>669</v>
      </c>
      <c r="F7" s="114"/>
      <c r="G7" s="126"/>
      <c r="H7" s="127"/>
      <c r="I7" s="126"/>
      <c r="J7" s="128"/>
      <c r="K7" s="129"/>
      <c r="L7" s="114"/>
    </row>
    <row r="8" spans="1:12" x14ac:dyDescent="0.35">
      <c r="A8" s="124" t="s">
        <v>667</v>
      </c>
      <c r="B8" s="109" t="s">
        <v>41</v>
      </c>
      <c r="C8" s="125" t="s">
        <v>729</v>
      </c>
      <c r="D8" s="125"/>
      <c r="E8" s="114" t="s">
        <v>669</v>
      </c>
      <c r="F8" s="114"/>
      <c r="G8" s="126"/>
      <c r="H8" s="127"/>
      <c r="I8" s="126"/>
      <c r="J8" s="128"/>
      <c r="K8" s="129"/>
      <c r="L8" s="114"/>
    </row>
    <row r="9" spans="1:12" x14ac:dyDescent="0.35">
      <c r="A9" s="124" t="s">
        <v>667</v>
      </c>
      <c r="B9" s="109" t="s">
        <v>671</v>
      </c>
      <c r="C9" s="125" t="s">
        <v>729</v>
      </c>
      <c r="D9" s="125"/>
      <c r="E9" s="114" t="s">
        <v>669</v>
      </c>
      <c r="F9" s="114"/>
      <c r="G9" s="126"/>
      <c r="H9" s="127"/>
      <c r="I9" s="126"/>
      <c r="J9" s="128"/>
      <c r="K9" s="129"/>
      <c r="L9" s="114"/>
    </row>
    <row r="10" spans="1:12" ht="25" x14ac:dyDescent="0.35">
      <c r="A10" s="124" t="s">
        <v>667</v>
      </c>
      <c r="B10" s="109" t="s">
        <v>672</v>
      </c>
      <c r="C10" s="125" t="s">
        <v>729</v>
      </c>
      <c r="D10" s="109"/>
      <c r="E10" s="114" t="s">
        <v>669</v>
      </c>
      <c r="F10" s="114"/>
      <c r="G10" s="126"/>
      <c r="H10" s="127"/>
      <c r="I10" s="126"/>
      <c r="J10" s="128"/>
      <c r="K10" s="129"/>
      <c r="L10" s="114"/>
    </row>
    <row r="11" spans="1:12" ht="15" customHeight="1" x14ac:dyDescent="0.35">
      <c r="A11" s="116" t="s">
        <v>673</v>
      </c>
      <c r="B11" s="152" t="s">
        <v>674</v>
      </c>
      <c r="C11" s="152"/>
      <c r="D11" s="117"/>
      <c r="E11" s="119"/>
      <c r="F11" s="118" t="s">
        <v>669</v>
      </c>
      <c r="G11" s="130" t="s">
        <v>669</v>
      </c>
      <c r="H11" s="131"/>
      <c r="I11" s="130" t="s">
        <v>669</v>
      </c>
      <c r="J11" s="122"/>
      <c r="K11" s="123"/>
      <c r="L11" s="119"/>
    </row>
    <row r="12" spans="1:12" ht="37.5" x14ac:dyDescent="0.35">
      <c r="A12" s="326" t="s">
        <v>88</v>
      </c>
      <c r="B12" s="326" t="s">
        <v>87</v>
      </c>
      <c r="C12" s="326" t="s">
        <v>742</v>
      </c>
      <c r="D12" s="326"/>
      <c r="E12" s="327"/>
      <c r="F12" s="133" t="s">
        <v>669</v>
      </c>
      <c r="G12" s="134"/>
      <c r="H12" s="135"/>
      <c r="I12" s="134"/>
      <c r="J12" s="136"/>
      <c r="K12" s="137"/>
      <c r="L12" s="132"/>
    </row>
    <row r="13" spans="1:12" ht="50" x14ac:dyDescent="0.35">
      <c r="A13" s="326" t="s">
        <v>86</v>
      </c>
      <c r="B13" s="326" t="s">
        <v>85</v>
      </c>
      <c r="C13" s="326" t="s">
        <v>743</v>
      </c>
      <c r="D13" s="326"/>
      <c r="E13" s="327"/>
      <c r="F13" s="133" t="s">
        <v>669</v>
      </c>
      <c r="G13" s="134"/>
      <c r="H13" s="135"/>
      <c r="I13" s="134"/>
      <c r="J13" s="136"/>
      <c r="K13" s="137"/>
      <c r="L13" s="132"/>
    </row>
    <row r="14" spans="1:12" ht="25" x14ac:dyDescent="0.35">
      <c r="A14" s="326" t="s">
        <v>150</v>
      </c>
      <c r="B14" s="326" t="s">
        <v>149</v>
      </c>
      <c r="C14" s="326" t="s">
        <v>148</v>
      </c>
      <c r="D14" s="326"/>
      <c r="E14" s="327"/>
      <c r="F14" s="133"/>
      <c r="G14" s="134" t="s">
        <v>669</v>
      </c>
      <c r="H14" s="135"/>
      <c r="I14" s="134"/>
      <c r="J14" s="136"/>
      <c r="K14" s="137"/>
      <c r="L14" s="132"/>
    </row>
    <row r="15" spans="1:12" ht="25" x14ac:dyDescent="0.35">
      <c r="A15" s="326" t="s">
        <v>147</v>
      </c>
      <c r="B15" s="326" t="s">
        <v>146</v>
      </c>
      <c r="C15" s="326" t="s">
        <v>145</v>
      </c>
      <c r="D15" s="326"/>
      <c r="E15" s="327"/>
      <c r="F15" s="133"/>
      <c r="G15" s="134" t="s">
        <v>669</v>
      </c>
      <c r="H15" s="135"/>
      <c r="I15" s="134"/>
      <c r="J15" s="136"/>
      <c r="K15" s="137"/>
      <c r="L15" s="132"/>
    </row>
    <row r="16" spans="1:12" ht="25" x14ac:dyDescent="0.35">
      <c r="A16" s="326" t="s">
        <v>144</v>
      </c>
      <c r="B16" s="326" t="s">
        <v>143</v>
      </c>
      <c r="C16" s="326" t="s">
        <v>142</v>
      </c>
      <c r="D16" s="326"/>
      <c r="E16" s="327"/>
      <c r="F16" s="133"/>
      <c r="G16" s="134" t="s">
        <v>669</v>
      </c>
      <c r="H16" s="135"/>
      <c r="I16" s="134"/>
      <c r="J16" s="136"/>
      <c r="K16" s="137"/>
      <c r="L16" s="132"/>
    </row>
    <row r="17" spans="1:12" ht="87.5" x14ac:dyDescent="0.35">
      <c r="A17" s="326" t="s">
        <v>628</v>
      </c>
      <c r="B17" s="326" t="s">
        <v>622</v>
      </c>
      <c r="C17" s="326" t="s">
        <v>769</v>
      </c>
      <c r="D17" s="326"/>
      <c r="E17" s="327"/>
      <c r="F17" s="133"/>
      <c r="G17" s="134" t="s">
        <v>669</v>
      </c>
      <c r="H17" s="135"/>
      <c r="I17" s="134"/>
      <c r="J17" s="136"/>
      <c r="K17" s="137"/>
      <c r="L17" s="132"/>
    </row>
    <row r="18" spans="1:12" ht="25" x14ac:dyDescent="0.35">
      <c r="A18" s="326" t="s">
        <v>141</v>
      </c>
      <c r="B18" s="326" t="s">
        <v>140</v>
      </c>
      <c r="C18" s="326" t="s">
        <v>728</v>
      </c>
      <c r="D18" s="326"/>
      <c r="E18" s="327"/>
      <c r="F18" s="133"/>
      <c r="G18" s="134" t="s">
        <v>669</v>
      </c>
      <c r="H18" s="135"/>
      <c r="I18" s="134"/>
      <c r="J18" s="136"/>
      <c r="K18" s="137"/>
      <c r="L18" s="132"/>
    </row>
    <row r="19" spans="1:12" ht="25" x14ac:dyDescent="0.35">
      <c r="A19" s="326" t="s">
        <v>139</v>
      </c>
      <c r="B19" s="326" t="s">
        <v>138</v>
      </c>
      <c r="C19" s="326" t="s">
        <v>675</v>
      </c>
      <c r="D19" s="326"/>
      <c r="E19" s="327"/>
      <c r="F19" s="133"/>
      <c r="G19" s="134" t="s">
        <v>669</v>
      </c>
      <c r="H19" s="135"/>
      <c r="I19" s="134"/>
      <c r="J19" s="136"/>
      <c r="K19" s="137"/>
      <c r="L19" s="132"/>
    </row>
    <row r="20" spans="1:12" ht="25" x14ac:dyDescent="0.35">
      <c r="A20" s="326" t="s">
        <v>137</v>
      </c>
      <c r="B20" s="326" t="s">
        <v>676</v>
      </c>
      <c r="C20" s="326" t="s">
        <v>135</v>
      </c>
      <c r="D20" s="326"/>
      <c r="E20" s="327"/>
      <c r="F20" s="133"/>
      <c r="G20" s="134" t="s">
        <v>669</v>
      </c>
      <c r="H20" s="135"/>
      <c r="I20" s="134"/>
      <c r="J20" s="136"/>
      <c r="K20" s="137"/>
      <c r="L20" s="132"/>
    </row>
    <row r="21" spans="1:12" ht="25" x14ac:dyDescent="0.35">
      <c r="A21" s="326" t="s">
        <v>337</v>
      </c>
      <c r="B21" s="326" t="s">
        <v>336</v>
      </c>
      <c r="C21" s="326" t="s">
        <v>335</v>
      </c>
      <c r="D21" s="326"/>
      <c r="E21" s="327"/>
      <c r="F21" s="133"/>
      <c r="G21" s="138"/>
      <c r="H21" s="135"/>
      <c r="I21" s="134" t="s">
        <v>669</v>
      </c>
      <c r="J21" s="136"/>
      <c r="K21" s="137"/>
      <c r="L21" s="132"/>
    </row>
    <row r="22" spans="1:12" ht="50" x14ac:dyDescent="0.35">
      <c r="A22" s="326" t="s">
        <v>334</v>
      </c>
      <c r="B22" s="326" t="s">
        <v>333</v>
      </c>
      <c r="C22" s="326" t="s">
        <v>332</v>
      </c>
      <c r="D22" s="326"/>
      <c r="E22" s="327"/>
      <c r="F22" s="133"/>
      <c r="G22" s="138"/>
      <c r="H22" s="135"/>
      <c r="I22" s="134" t="s">
        <v>669</v>
      </c>
      <c r="J22" s="136"/>
      <c r="K22" s="137"/>
      <c r="L22" s="132"/>
    </row>
    <row r="23" spans="1:12" ht="50.5" x14ac:dyDescent="0.35">
      <c r="A23" s="326" t="s">
        <v>331</v>
      </c>
      <c r="B23" s="326" t="s">
        <v>330</v>
      </c>
      <c r="C23" s="326" t="s">
        <v>805</v>
      </c>
      <c r="D23" s="326"/>
      <c r="E23" s="327"/>
      <c r="F23" s="132"/>
      <c r="G23" s="138"/>
      <c r="H23" s="135"/>
      <c r="I23" s="134" t="s">
        <v>669</v>
      </c>
      <c r="J23" s="136"/>
      <c r="K23" s="137"/>
      <c r="L23" s="132"/>
    </row>
    <row r="24" spans="1:12" x14ac:dyDescent="0.35">
      <c r="A24" s="116" t="s">
        <v>677</v>
      </c>
      <c r="B24" s="117" t="s">
        <v>678</v>
      </c>
      <c r="C24" s="117"/>
      <c r="D24" s="117"/>
      <c r="E24" s="119"/>
      <c r="F24" s="119"/>
      <c r="G24" s="120"/>
      <c r="H24" s="121"/>
      <c r="I24" s="130" t="s">
        <v>669</v>
      </c>
      <c r="J24" s="122"/>
      <c r="K24" s="123"/>
      <c r="L24" s="119"/>
    </row>
    <row r="25" spans="1:12" ht="87.5" x14ac:dyDescent="0.35">
      <c r="A25" s="326" t="s">
        <v>813</v>
      </c>
      <c r="B25" s="326" t="s">
        <v>328</v>
      </c>
      <c r="C25" s="328" t="s">
        <v>817</v>
      </c>
      <c r="D25" s="326"/>
      <c r="E25" s="327"/>
      <c r="F25" s="132"/>
      <c r="G25" s="138"/>
      <c r="H25" s="135"/>
      <c r="I25" s="134" t="s">
        <v>669</v>
      </c>
      <c r="J25" s="136"/>
      <c r="K25" s="137"/>
      <c r="L25" s="132"/>
    </row>
    <row r="26" spans="1:12" ht="37.5" x14ac:dyDescent="0.35">
      <c r="A26" s="326" t="s">
        <v>815</v>
      </c>
      <c r="B26" s="326" t="s">
        <v>814</v>
      </c>
      <c r="C26" s="328" t="s">
        <v>816</v>
      </c>
      <c r="D26" s="326"/>
      <c r="E26" s="327"/>
      <c r="F26" s="132"/>
      <c r="G26" s="138"/>
      <c r="H26" s="135"/>
      <c r="I26" s="134" t="s">
        <v>669</v>
      </c>
      <c r="J26" s="136"/>
      <c r="K26" s="137"/>
      <c r="L26" s="132"/>
    </row>
    <row r="27" spans="1:12" ht="50" x14ac:dyDescent="0.35">
      <c r="A27" s="326" t="s">
        <v>824</v>
      </c>
      <c r="B27" s="326" t="s">
        <v>822</v>
      </c>
      <c r="C27" s="328" t="s">
        <v>827</v>
      </c>
      <c r="D27" s="326"/>
      <c r="E27" s="327"/>
      <c r="F27" s="132"/>
      <c r="G27" s="138"/>
      <c r="H27" s="135"/>
      <c r="I27" s="134" t="s">
        <v>669</v>
      </c>
      <c r="J27" s="136"/>
      <c r="K27" s="137"/>
      <c r="L27" s="132"/>
    </row>
    <row r="28" spans="1:12" ht="25" x14ac:dyDescent="0.35">
      <c r="A28" s="326" t="s">
        <v>823</v>
      </c>
      <c r="B28" s="326" t="s">
        <v>722</v>
      </c>
      <c r="C28" s="328" t="s">
        <v>825</v>
      </c>
      <c r="D28" s="326"/>
      <c r="E28" s="327"/>
      <c r="F28" s="132"/>
      <c r="G28" s="138"/>
      <c r="H28" s="135"/>
      <c r="I28" s="134" t="s">
        <v>669</v>
      </c>
      <c r="J28" s="136"/>
      <c r="K28" s="137"/>
      <c r="L28" s="132"/>
    </row>
    <row r="29" spans="1:12" x14ac:dyDescent="0.35">
      <c r="A29" s="116" t="s">
        <v>679</v>
      </c>
      <c r="B29" s="117" t="s">
        <v>680</v>
      </c>
      <c r="C29" s="117"/>
      <c r="D29" s="117"/>
      <c r="E29" s="118"/>
      <c r="F29" s="118" t="s">
        <v>669</v>
      </c>
      <c r="G29" s="130" t="s">
        <v>669</v>
      </c>
      <c r="H29" s="131"/>
      <c r="I29" s="130" t="s">
        <v>669</v>
      </c>
      <c r="J29" s="139"/>
      <c r="K29" s="140"/>
      <c r="L29" s="118"/>
    </row>
    <row r="30" spans="1:12" ht="75" x14ac:dyDescent="0.35">
      <c r="A30" s="326" t="s">
        <v>83</v>
      </c>
      <c r="B30" s="326" t="s">
        <v>82</v>
      </c>
      <c r="C30" s="326" t="s">
        <v>809</v>
      </c>
      <c r="D30" s="326"/>
      <c r="E30" s="329"/>
      <c r="F30" s="114" t="s">
        <v>669</v>
      </c>
      <c r="G30" s="126"/>
      <c r="H30" s="127"/>
      <c r="I30" s="126"/>
      <c r="J30" s="128"/>
      <c r="K30" s="129"/>
      <c r="L30" s="114"/>
    </row>
    <row r="31" spans="1:12" ht="37.5" x14ac:dyDescent="0.35">
      <c r="A31" s="326" t="s">
        <v>80</v>
      </c>
      <c r="B31" s="326" t="s">
        <v>79</v>
      </c>
      <c r="C31" s="326" t="s">
        <v>78</v>
      </c>
      <c r="D31" s="326"/>
      <c r="E31" s="329"/>
      <c r="F31" s="114" t="s">
        <v>669</v>
      </c>
      <c r="G31" s="126"/>
      <c r="H31" s="127"/>
      <c r="I31" s="126"/>
      <c r="J31" s="128"/>
      <c r="K31" s="129"/>
      <c r="L31" s="114"/>
    </row>
    <row r="32" spans="1:12" ht="50" x14ac:dyDescent="0.35">
      <c r="A32" s="326" t="s">
        <v>134</v>
      </c>
      <c r="B32" s="326" t="s">
        <v>133</v>
      </c>
      <c r="C32" s="326" t="s">
        <v>771</v>
      </c>
      <c r="D32" s="326"/>
      <c r="E32" s="329"/>
      <c r="F32" s="114"/>
      <c r="G32" s="126" t="s">
        <v>669</v>
      </c>
      <c r="H32" s="127"/>
      <c r="I32" s="126"/>
      <c r="J32" s="128"/>
      <c r="K32" s="129"/>
      <c r="L32" s="114"/>
    </row>
    <row r="33" spans="1:12" ht="62.5" x14ac:dyDescent="0.35">
      <c r="A33" s="326" t="s">
        <v>132</v>
      </c>
      <c r="B33" s="326" t="s">
        <v>131</v>
      </c>
      <c r="C33" s="326" t="s">
        <v>772</v>
      </c>
      <c r="D33" s="326"/>
      <c r="E33" s="329"/>
      <c r="F33" s="114"/>
      <c r="G33" s="126" t="s">
        <v>669</v>
      </c>
      <c r="H33" s="127"/>
      <c r="I33" s="126"/>
      <c r="J33" s="128"/>
      <c r="K33" s="129"/>
      <c r="L33" s="114"/>
    </row>
    <row r="34" spans="1:12" ht="37.5" x14ac:dyDescent="0.35">
      <c r="A34" s="326" t="s">
        <v>130</v>
      </c>
      <c r="B34" s="326" t="s">
        <v>129</v>
      </c>
      <c r="C34" s="326" t="s">
        <v>128</v>
      </c>
      <c r="D34" s="330"/>
      <c r="E34" s="329"/>
      <c r="F34" s="114"/>
      <c r="G34" s="126" t="s">
        <v>669</v>
      </c>
      <c r="H34" s="127"/>
      <c r="I34" s="126"/>
      <c r="J34" s="128"/>
      <c r="K34" s="129"/>
      <c r="L34" s="114"/>
    </row>
    <row r="35" spans="1:12" ht="50" x14ac:dyDescent="0.35">
      <c r="A35" s="326" t="s">
        <v>127</v>
      </c>
      <c r="B35" s="326" t="s">
        <v>126</v>
      </c>
      <c r="C35" s="326" t="s">
        <v>125</v>
      </c>
      <c r="D35" s="330"/>
      <c r="E35" s="329"/>
      <c r="F35" s="114"/>
      <c r="G35" s="126" t="s">
        <v>669</v>
      </c>
      <c r="H35" s="127"/>
      <c r="I35" s="126"/>
      <c r="J35" s="128"/>
      <c r="K35" s="129"/>
      <c r="L35" s="114"/>
    </row>
    <row r="36" spans="1:12" ht="25" x14ac:dyDescent="0.35">
      <c r="A36" s="326" t="s">
        <v>124</v>
      </c>
      <c r="B36" s="326" t="s">
        <v>123</v>
      </c>
      <c r="C36" s="326" t="s">
        <v>122</v>
      </c>
      <c r="D36" s="330"/>
      <c r="E36" s="329"/>
      <c r="F36" s="114"/>
      <c r="G36" s="126" t="s">
        <v>669</v>
      </c>
      <c r="H36" s="127"/>
      <c r="I36" s="126"/>
      <c r="J36" s="128"/>
      <c r="K36" s="129"/>
      <c r="L36" s="114"/>
    </row>
    <row r="37" spans="1:12" ht="25" x14ac:dyDescent="0.35">
      <c r="A37" s="326" t="s">
        <v>121</v>
      </c>
      <c r="B37" s="326" t="s">
        <v>120</v>
      </c>
      <c r="C37" s="326" t="s">
        <v>119</v>
      </c>
      <c r="D37" s="326"/>
      <c r="E37" s="329"/>
      <c r="F37" s="114"/>
      <c r="G37" s="126" t="s">
        <v>669</v>
      </c>
      <c r="H37" s="127"/>
      <c r="I37" s="126"/>
      <c r="J37" s="128"/>
      <c r="K37" s="129"/>
      <c r="L37" s="114"/>
    </row>
    <row r="38" spans="1:12" ht="25" x14ac:dyDescent="0.35">
      <c r="A38" s="330" t="s">
        <v>782</v>
      </c>
      <c r="B38" s="326" t="s">
        <v>784</v>
      </c>
      <c r="C38" s="326" t="s">
        <v>810</v>
      </c>
      <c r="D38" s="330"/>
      <c r="E38" s="329"/>
      <c r="F38" s="114"/>
      <c r="G38" s="126"/>
      <c r="H38" s="127"/>
      <c r="I38" s="126" t="s">
        <v>669</v>
      </c>
      <c r="J38" s="128"/>
      <c r="K38" s="129"/>
      <c r="L38" s="114"/>
    </row>
    <row r="39" spans="1:12" ht="75" x14ac:dyDescent="0.35">
      <c r="A39" s="326" t="s">
        <v>325</v>
      </c>
      <c r="B39" s="326" t="s">
        <v>326</v>
      </c>
      <c r="C39" s="331" t="s">
        <v>811</v>
      </c>
      <c r="D39" s="326"/>
      <c r="E39" s="329"/>
      <c r="F39" s="114"/>
      <c r="G39" s="126"/>
      <c r="H39" s="127"/>
      <c r="I39" s="126" t="s">
        <v>669</v>
      </c>
      <c r="J39" s="128"/>
      <c r="K39" s="129"/>
      <c r="L39" s="114"/>
    </row>
    <row r="40" spans="1:12" ht="75" x14ac:dyDescent="0.35">
      <c r="A40" s="326" t="s">
        <v>783</v>
      </c>
      <c r="B40" s="326" t="s">
        <v>324</v>
      </c>
      <c r="C40" s="328" t="s">
        <v>744</v>
      </c>
      <c r="D40" s="326"/>
      <c r="E40" s="329"/>
      <c r="F40" s="114"/>
      <c r="G40" s="126"/>
      <c r="H40" s="127"/>
      <c r="I40" s="126" t="s">
        <v>669</v>
      </c>
      <c r="J40" s="128"/>
      <c r="K40" s="129"/>
      <c r="L40" s="114"/>
    </row>
    <row r="41" spans="1:12" x14ac:dyDescent="0.35">
      <c r="A41" s="116" t="s">
        <v>681</v>
      </c>
      <c r="B41" s="141" t="s">
        <v>682</v>
      </c>
      <c r="C41" s="142"/>
      <c r="D41" s="142"/>
      <c r="E41" s="118"/>
      <c r="F41" s="118"/>
      <c r="G41" s="130" t="s">
        <v>669</v>
      </c>
      <c r="H41" s="131"/>
      <c r="I41" s="130" t="s">
        <v>669</v>
      </c>
      <c r="J41" s="139"/>
      <c r="K41" s="140"/>
      <c r="L41" s="118"/>
    </row>
    <row r="42" spans="1:12" ht="51" x14ac:dyDescent="0.35">
      <c r="A42" s="330" t="s">
        <v>117</v>
      </c>
      <c r="B42" s="332" t="s">
        <v>116</v>
      </c>
      <c r="C42" s="332" t="s">
        <v>115</v>
      </c>
      <c r="D42" s="333"/>
      <c r="E42" s="327"/>
      <c r="F42" s="133"/>
      <c r="G42" s="134" t="s">
        <v>669</v>
      </c>
      <c r="H42" s="135"/>
      <c r="I42" s="134"/>
      <c r="J42" s="136"/>
      <c r="K42" s="137"/>
      <c r="L42" s="132"/>
    </row>
    <row r="43" spans="1:12" ht="54" customHeight="1" x14ac:dyDescent="0.35">
      <c r="A43" s="330" t="s">
        <v>114</v>
      </c>
      <c r="B43" s="332" t="s">
        <v>113</v>
      </c>
      <c r="C43" s="332" t="s">
        <v>112</v>
      </c>
      <c r="D43" s="333"/>
      <c r="E43" s="327"/>
      <c r="F43" s="133"/>
      <c r="G43" s="134" t="s">
        <v>669</v>
      </c>
      <c r="H43" s="135"/>
      <c r="I43" s="134"/>
      <c r="J43" s="136"/>
      <c r="K43" s="137"/>
      <c r="L43" s="132"/>
    </row>
    <row r="44" spans="1:12" ht="54" customHeight="1" x14ac:dyDescent="0.35">
      <c r="A44" s="330" t="s">
        <v>111</v>
      </c>
      <c r="B44" s="332" t="s">
        <v>110</v>
      </c>
      <c r="C44" s="332" t="s">
        <v>109</v>
      </c>
      <c r="D44" s="333"/>
      <c r="E44" s="327"/>
      <c r="F44" s="133"/>
      <c r="G44" s="134" t="s">
        <v>669</v>
      </c>
      <c r="H44" s="135"/>
      <c r="I44" s="134"/>
      <c r="J44" s="136"/>
      <c r="K44" s="137"/>
      <c r="L44" s="132"/>
    </row>
    <row r="45" spans="1:12" ht="54" customHeight="1" x14ac:dyDescent="0.35">
      <c r="A45" s="330" t="s">
        <v>108</v>
      </c>
      <c r="B45" s="332" t="s">
        <v>107</v>
      </c>
      <c r="C45" s="332" t="s">
        <v>106</v>
      </c>
      <c r="D45" s="333"/>
      <c r="E45" s="327"/>
      <c r="F45" s="133"/>
      <c r="G45" s="134" t="s">
        <v>669</v>
      </c>
      <c r="H45" s="135"/>
      <c r="I45" s="134"/>
      <c r="J45" s="136"/>
      <c r="K45" s="137"/>
      <c r="L45" s="132"/>
    </row>
    <row r="46" spans="1:12" x14ac:dyDescent="0.35">
      <c r="A46" s="143"/>
      <c r="B46" s="144" t="s">
        <v>323</v>
      </c>
      <c r="C46" s="144"/>
      <c r="D46" s="144"/>
      <c r="E46" s="145"/>
      <c r="F46" s="145"/>
      <c r="G46" s="146"/>
      <c r="H46" s="147"/>
      <c r="I46" s="146" t="s">
        <v>669</v>
      </c>
      <c r="J46" s="148"/>
      <c r="K46" s="149"/>
      <c r="L46" s="145"/>
    </row>
    <row r="47" spans="1:12" ht="75" x14ac:dyDescent="0.35">
      <c r="A47" s="330" t="s">
        <v>322</v>
      </c>
      <c r="B47" s="326" t="s">
        <v>795</v>
      </c>
      <c r="C47" s="326" t="s">
        <v>796</v>
      </c>
      <c r="D47" s="330"/>
      <c r="E47" s="327"/>
      <c r="F47" s="132"/>
      <c r="G47" s="134"/>
      <c r="H47" s="135"/>
      <c r="I47" s="134" t="s">
        <v>669</v>
      </c>
      <c r="J47" s="136"/>
      <c r="K47" s="137"/>
      <c r="L47" s="132"/>
    </row>
    <row r="48" spans="1:12" ht="25" x14ac:dyDescent="0.35">
      <c r="A48" s="330" t="s">
        <v>321</v>
      </c>
      <c r="B48" s="326" t="s">
        <v>320</v>
      </c>
      <c r="C48" s="326" t="s">
        <v>319</v>
      </c>
      <c r="D48" s="330"/>
      <c r="E48" s="327"/>
      <c r="F48" s="132"/>
      <c r="G48" s="134"/>
      <c r="H48" s="135"/>
      <c r="I48" s="134" t="s">
        <v>669</v>
      </c>
      <c r="J48" s="136"/>
      <c r="K48" s="137"/>
      <c r="L48" s="132"/>
    </row>
    <row r="49" spans="1:12" ht="54" customHeight="1" x14ac:dyDescent="0.35">
      <c r="A49" s="330" t="s">
        <v>318</v>
      </c>
      <c r="B49" s="326" t="s">
        <v>317</v>
      </c>
      <c r="C49" s="326" t="s">
        <v>797</v>
      </c>
      <c r="D49" s="330"/>
      <c r="E49" s="327"/>
      <c r="F49" s="132"/>
      <c r="G49" s="134"/>
      <c r="H49" s="135"/>
      <c r="I49" s="134" t="s">
        <v>669</v>
      </c>
      <c r="J49" s="136"/>
      <c r="K49" s="137"/>
      <c r="L49" s="132"/>
    </row>
    <row r="50" spans="1:12" ht="210.65" customHeight="1" x14ac:dyDescent="0.35">
      <c r="A50" s="330" t="s">
        <v>316</v>
      </c>
      <c r="B50" s="326" t="s">
        <v>315</v>
      </c>
      <c r="C50" s="326" t="s">
        <v>745</v>
      </c>
      <c r="D50" s="330"/>
      <c r="E50" s="327"/>
      <c r="F50" s="132"/>
      <c r="G50" s="134"/>
      <c r="H50" s="135"/>
      <c r="I50" s="134" t="s">
        <v>669</v>
      </c>
      <c r="J50" s="136"/>
      <c r="K50" s="137"/>
      <c r="L50" s="132"/>
    </row>
    <row r="51" spans="1:12" ht="37.5" x14ac:dyDescent="0.35">
      <c r="A51" s="330" t="s">
        <v>314</v>
      </c>
      <c r="B51" s="326" t="s">
        <v>313</v>
      </c>
      <c r="C51" s="326" t="s">
        <v>312</v>
      </c>
      <c r="D51" s="330"/>
      <c r="E51" s="327"/>
      <c r="F51" s="132"/>
      <c r="G51" s="134"/>
      <c r="H51" s="135"/>
      <c r="I51" s="134" t="s">
        <v>669</v>
      </c>
      <c r="J51" s="136"/>
      <c r="K51" s="137"/>
      <c r="L51" s="132"/>
    </row>
    <row r="52" spans="1:12" ht="37.5" x14ac:dyDescent="0.35">
      <c r="A52" s="330" t="s">
        <v>311</v>
      </c>
      <c r="B52" s="326" t="s">
        <v>310</v>
      </c>
      <c r="C52" s="326" t="s">
        <v>309</v>
      </c>
      <c r="D52" s="330"/>
      <c r="E52" s="327"/>
      <c r="F52" s="132"/>
      <c r="G52" s="134"/>
      <c r="H52" s="135"/>
      <c r="I52" s="134" t="s">
        <v>669</v>
      </c>
      <c r="J52" s="136"/>
      <c r="K52" s="137"/>
      <c r="L52" s="132"/>
    </row>
    <row r="53" spans="1:12" ht="50" x14ac:dyDescent="0.35">
      <c r="A53" s="330" t="s">
        <v>308</v>
      </c>
      <c r="B53" s="328" t="s">
        <v>798</v>
      </c>
      <c r="C53" s="326" t="s">
        <v>799</v>
      </c>
      <c r="D53" s="330"/>
      <c r="E53" s="327"/>
      <c r="F53" s="132"/>
      <c r="G53" s="134"/>
      <c r="H53" s="135"/>
      <c r="I53" s="134" t="s">
        <v>669</v>
      </c>
      <c r="J53" s="136"/>
      <c r="K53" s="137"/>
      <c r="L53" s="132"/>
    </row>
    <row r="54" spans="1:12" ht="37.5" x14ac:dyDescent="0.35">
      <c r="A54" s="330" t="s">
        <v>307</v>
      </c>
      <c r="B54" s="328" t="s">
        <v>306</v>
      </c>
      <c r="C54" s="328" t="s">
        <v>305</v>
      </c>
      <c r="D54" s="330"/>
      <c r="E54" s="327"/>
      <c r="F54" s="132"/>
      <c r="G54" s="134"/>
      <c r="H54" s="135"/>
      <c r="I54" s="134" t="s">
        <v>669</v>
      </c>
      <c r="J54" s="136"/>
      <c r="K54" s="137"/>
      <c r="L54" s="132"/>
    </row>
    <row r="55" spans="1:12" ht="37.5" x14ac:dyDescent="0.35">
      <c r="A55" s="330" t="s">
        <v>304</v>
      </c>
      <c r="B55" s="328" t="s">
        <v>303</v>
      </c>
      <c r="C55" s="328" t="s">
        <v>302</v>
      </c>
      <c r="D55" s="330"/>
      <c r="E55" s="327"/>
      <c r="F55" s="132"/>
      <c r="G55" s="134"/>
      <c r="H55" s="135"/>
      <c r="I55" s="134" t="s">
        <v>669</v>
      </c>
      <c r="J55" s="136"/>
      <c r="K55" s="137"/>
      <c r="L55" s="132"/>
    </row>
    <row r="56" spans="1:12" ht="37.5" x14ac:dyDescent="0.35">
      <c r="A56" s="330" t="s">
        <v>301</v>
      </c>
      <c r="B56" s="328" t="s">
        <v>300</v>
      </c>
      <c r="C56" s="328" t="s">
        <v>800</v>
      </c>
      <c r="D56" s="330"/>
      <c r="E56" s="327"/>
      <c r="F56" s="132"/>
      <c r="G56" s="134"/>
      <c r="H56" s="135"/>
      <c r="I56" s="134" t="s">
        <v>669</v>
      </c>
      <c r="J56" s="136"/>
      <c r="K56" s="137"/>
      <c r="L56" s="132"/>
    </row>
    <row r="57" spans="1:12" ht="37.5" x14ac:dyDescent="0.35">
      <c r="A57" s="330" t="s">
        <v>299</v>
      </c>
      <c r="B57" s="328" t="s">
        <v>298</v>
      </c>
      <c r="C57" s="328" t="s">
        <v>297</v>
      </c>
      <c r="D57" s="330"/>
      <c r="E57" s="327"/>
      <c r="F57" s="132"/>
      <c r="G57" s="134"/>
      <c r="H57" s="135"/>
      <c r="I57" s="134" t="s">
        <v>669</v>
      </c>
      <c r="J57" s="136"/>
      <c r="K57" s="137"/>
      <c r="L57" s="132"/>
    </row>
    <row r="58" spans="1:12" ht="50" x14ac:dyDescent="0.35">
      <c r="A58" s="330" t="s">
        <v>296</v>
      </c>
      <c r="B58" s="328" t="s">
        <v>295</v>
      </c>
      <c r="C58" s="328" t="s">
        <v>294</v>
      </c>
      <c r="D58" s="330"/>
      <c r="E58" s="327"/>
      <c r="F58" s="132"/>
      <c r="G58" s="134"/>
      <c r="H58" s="135"/>
      <c r="I58" s="134" t="s">
        <v>669</v>
      </c>
      <c r="J58" s="136"/>
      <c r="K58" s="137"/>
      <c r="L58" s="132"/>
    </row>
    <row r="59" spans="1:12" ht="37.5" x14ac:dyDescent="0.35">
      <c r="A59" s="330" t="s">
        <v>293</v>
      </c>
      <c r="B59" s="328" t="s">
        <v>292</v>
      </c>
      <c r="C59" s="328" t="s">
        <v>291</v>
      </c>
      <c r="D59" s="330"/>
      <c r="E59" s="327"/>
      <c r="F59" s="132"/>
      <c r="G59" s="134"/>
      <c r="H59" s="135"/>
      <c r="I59" s="134" t="s">
        <v>669</v>
      </c>
      <c r="J59" s="136"/>
      <c r="K59" s="137"/>
      <c r="L59" s="132"/>
    </row>
    <row r="60" spans="1:12" x14ac:dyDescent="0.35">
      <c r="A60" s="343" t="s">
        <v>806</v>
      </c>
      <c r="B60" s="344"/>
      <c r="C60" s="344"/>
      <c r="D60" s="326"/>
      <c r="E60" s="327"/>
      <c r="F60" s="132"/>
      <c r="G60" s="134"/>
      <c r="H60" s="135"/>
      <c r="I60" s="134" t="s">
        <v>669</v>
      </c>
      <c r="J60" s="136"/>
      <c r="K60" s="137"/>
      <c r="L60" s="132"/>
    </row>
    <row r="61" spans="1:12" ht="62.5" x14ac:dyDescent="0.35">
      <c r="A61" s="330" t="s">
        <v>289</v>
      </c>
      <c r="B61" s="328" t="s">
        <v>288</v>
      </c>
      <c r="C61" s="326" t="s">
        <v>746</v>
      </c>
      <c r="D61" s="330"/>
      <c r="E61" s="327"/>
      <c r="F61" s="132"/>
      <c r="G61" s="134"/>
      <c r="H61" s="135"/>
      <c r="I61" s="134" t="s">
        <v>669</v>
      </c>
      <c r="J61" s="136"/>
      <c r="K61" s="137"/>
      <c r="L61" s="132"/>
    </row>
    <row r="62" spans="1:12" ht="62.5" x14ac:dyDescent="0.35">
      <c r="A62" s="330" t="s">
        <v>287</v>
      </c>
      <c r="B62" s="328" t="s">
        <v>286</v>
      </c>
      <c r="C62" s="326" t="s">
        <v>747</v>
      </c>
      <c r="D62" s="330"/>
      <c r="E62" s="327"/>
      <c r="F62" s="132"/>
      <c r="G62" s="134"/>
      <c r="H62" s="135"/>
      <c r="I62" s="134" t="s">
        <v>669</v>
      </c>
      <c r="J62" s="136"/>
      <c r="K62" s="137"/>
      <c r="L62" s="132"/>
    </row>
    <row r="63" spans="1:12" ht="37.5" x14ac:dyDescent="0.35">
      <c r="A63" s="330" t="s">
        <v>285</v>
      </c>
      <c r="B63" s="328" t="s">
        <v>284</v>
      </c>
      <c r="C63" s="326" t="s">
        <v>748</v>
      </c>
      <c r="D63" s="330"/>
      <c r="E63" s="327"/>
      <c r="F63" s="132"/>
      <c r="G63" s="134"/>
      <c r="H63" s="135"/>
      <c r="I63" s="134" t="s">
        <v>669</v>
      </c>
      <c r="J63" s="136"/>
      <c r="K63" s="137"/>
      <c r="L63" s="132"/>
    </row>
    <row r="64" spans="1:12" ht="37.5" x14ac:dyDescent="0.35">
      <c r="A64" s="330" t="s">
        <v>283</v>
      </c>
      <c r="B64" s="328" t="s">
        <v>282</v>
      </c>
      <c r="C64" s="326" t="s">
        <v>749</v>
      </c>
      <c r="D64" s="330"/>
      <c r="E64" s="327"/>
      <c r="F64" s="132"/>
      <c r="G64" s="134"/>
      <c r="H64" s="135"/>
      <c r="I64" s="134" t="s">
        <v>669</v>
      </c>
      <c r="J64" s="136"/>
      <c r="K64" s="137"/>
      <c r="L64" s="132"/>
    </row>
    <row r="65" spans="1:12" ht="37.5" x14ac:dyDescent="0.35">
      <c r="A65" s="330" t="s">
        <v>281</v>
      </c>
      <c r="B65" s="328" t="s">
        <v>280</v>
      </c>
      <c r="C65" s="326" t="s">
        <v>750</v>
      </c>
      <c r="D65" s="330"/>
      <c r="E65" s="327"/>
      <c r="F65" s="132"/>
      <c r="G65" s="134"/>
      <c r="H65" s="135"/>
      <c r="I65" s="134" t="s">
        <v>669</v>
      </c>
      <c r="J65" s="136"/>
      <c r="K65" s="137"/>
      <c r="L65" s="132"/>
    </row>
    <row r="66" spans="1:12" ht="37.5" x14ac:dyDescent="0.35">
      <c r="A66" s="330" t="s">
        <v>279</v>
      </c>
      <c r="B66" s="328" t="s">
        <v>278</v>
      </c>
      <c r="C66" s="326" t="s">
        <v>751</v>
      </c>
      <c r="D66" s="330"/>
      <c r="E66" s="327"/>
      <c r="F66" s="132"/>
      <c r="G66" s="134"/>
      <c r="H66" s="135"/>
      <c r="I66" s="134" t="s">
        <v>669</v>
      </c>
      <c r="J66" s="136"/>
      <c r="K66" s="137"/>
      <c r="L66" s="132"/>
    </row>
    <row r="67" spans="1:12" ht="50" x14ac:dyDescent="0.35">
      <c r="A67" s="330" t="s">
        <v>277</v>
      </c>
      <c r="B67" s="328" t="s">
        <v>276</v>
      </c>
      <c r="C67" s="326" t="s">
        <v>752</v>
      </c>
      <c r="D67" s="330"/>
      <c r="E67" s="327"/>
      <c r="F67" s="132"/>
      <c r="G67" s="134"/>
      <c r="H67" s="135"/>
      <c r="I67" s="134" t="s">
        <v>669</v>
      </c>
      <c r="J67" s="136"/>
      <c r="K67" s="137"/>
      <c r="L67" s="132"/>
    </row>
    <row r="68" spans="1:12" ht="37.5" x14ac:dyDescent="0.35">
      <c r="A68" s="330" t="s">
        <v>275</v>
      </c>
      <c r="B68" s="328" t="s">
        <v>274</v>
      </c>
      <c r="C68" s="326" t="s">
        <v>753</v>
      </c>
      <c r="D68" s="330"/>
      <c r="E68" s="327"/>
      <c r="F68" s="132"/>
      <c r="G68" s="134"/>
      <c r="H68" s="135"/>
      <c r="I68" s="134" t="s">
        <v>669</v>
      </c>
      <c r="J68" s="136"/>
      <c r="K68" s="137"/>
      <c r="L68" s="132"/>
    </row>
    <row r="69" spans="1:12" ht="25" x14ac:dyDescent="0.35">
      <c r="A69" s="330" t="s">
        <v>273</v>
      </c>
      <c r="B69" s="328" t="s">
        <v>272</v>
      </c>
      <c r="C69" s="326" t="s">
        <v>754</v>
      </c>
      <c r="D69" s="330"/>
      <c r="E69" s="327"/>
      <c r="F69" s="132"/>
      <c r="G69" s="134"/>
      <c r="H69" s="135"/>
      <c r="I69" s="134" t="s">
        <v>669</v>
      </c>
      <c r="J69" s="136"/>
      <c r="K69" s="137"/>
      <c r="L69" s="132"/>
    </row>
    <row r="70" spans="1:12" ht="50" x14ac:dyDescent="0.35">
      <c r="A70" s="330" t="s">
        <v>271</v>
      </c>
      <c r="B70" s="328" t="s">
        <v>270</v>
      </c>
      <c r="C70" s="326" t="s">
        <v>755</v>
      </c>
      <c r="D70" s="330"/>
      <c r="E70" s="327"/>
      <c r="F70" s="132"/>
      <c r="G70" s="134"/>
      <c r="H70" s="135"/>
      <c r="I70" s="134" t="s">
        <v>669</v>
      </c>
      <c r="J70" s="136"/>
      <c r="K70" s="137"/>
      <c r="L70" s="132"/>
    </row>
    <row r="71" spans="1:12" x14ac:dyDescent="0.35">
      <c r="A71" s="150"/>
      <c r="B71" s="151" t="s">
        <v>780</v>
      </c>
      <c r="C71" s="144"/>
      <c r="D71" s="144"/>
      <c r="E71" s="145"/>
      <c r="F71" s="145"/>
      <c r="G71" s="146"/>
      <c r="H71" s="147"/>
      <c r="I71" s="146" t="s">
        <v>669</v>
      </c>
      <c r="J71" s="148"/>
      <c r="K71" s="149"/>
      <c r="L71" s="145"/>
    </row>
    <row r="72" spans="1:12" ht="37.5" x14ac:dyDescent="0.35">
      <c r="A72" s="330" t="s">
        <v>269</v>
      </c>
      <c r="B72" s="326" t="s">
        <v>268</v>
      </c>
      <c r="C72" s="326" t="s">
        <v>801</v>
      </c>
      <c r="D72" s="330"/>
      <c r="E72" s="327"/>
      <c r="F72" s="132"/>
      <c r="G72" s="134"/>
      <c r="H72" s="135"/>
      <c r="I72" s="134" t="s">
        <v>669</v>
      </c>
      <c r="J72" s="136"/>
      <c r="K72" s="137"/>
      <c r="L72" s="132"/>
    </row>
    <row r="73" spans="1:12" ht="25" x14ac:dyDescent="0.35">
      <c r="A73" s="330" t="s">
        <v>267</v>
      </c>
      <c r="B73" s="328" t="s">
        <v>266</v>
      </c>
      <c r="C73" s="326" t="s">
        <v>265</v>
      </c>
      <c r="D73" s="330"/>
      <c r="E73" s="327"/>
      <c r="F73" s="132"/>
      <c r="G73" s="134"/>
      <c r="H73" s="135"/>
      <c r="I73" s="134" t="s">
        <v>669</v>
      </c>
      <c r="J73" s="136"/>
      <c r="K73" s="137"/>
      <c r="L73" s="132"/>
    </row>
    <row r="74" spans="1:12" ht="25" x14ac:dyDescent="0.35">
      <c r="A74" s="330" t="s">
        <v>264</v>
      </c>
      <c r="B74" s="328" t="s">
        <v>263</v>
      </c>
      <c r="C74" s="326" t="s">
        <v>262</v>
      </c>
      <c r="D74" s="330"/>
      <c r="E74" s="327"/>
      <c r="F74" s="132"/>
      <c r="G74" s="134"/>
      <c r="H74" s="135"/>
      <c r="I74" s="134" t="s">
        <v>669</v>
      </c>
      <c r="J74" s="136"/>
      <c r="K74" s="137"/>
      <c r="L74" s="132"/>
    </row>
    <row r="75" spans="1:12" ht="37.5" x14ac:dyDescent="0.35">
      <c r="A75" s="330" t="s">
        <v>261</v>
      </c>
      <c r="B75" s="328" t="s">
        <v>260</v>
      </c>
      <c r="C75" s="326" t="s">
        <v>683</v>
      </c>
      <c r="D75" s="330"/>
      <c r="E75" s="327"/>
      <c r="F75" s="132"/>
      <c r="G75" s="134"/>
      <c r="H75" s="135"/>
      <c r="I75" s="134" t="s">
        <v>669</v>
      </c>
      <c r="J75" s="136"/>
      <c r="K75" s="137"/>
      <c r="L75" s="132"/>
    </row>
    <row r="76" spans="1:12" ht="62.5" x14ac:dyDescent="0.35">
      <c r="A76" s="330" t="s">
        <v>259</v>
      </c>
      <c r="B76" s="328" t="s">
        <v>258</v>
      </c>
      <c r="C76" s="326" t="s">
        <v>257</v>
      </c>
      <c r="D76" s="330"/>
      <c r="E76" s="327"/>
      <c r="F76" s="132"/>
      <c r="G76" s="134"/>
      <c r="H76" s="135"/>
      <c r="I76" s="134" t="s">
        <v>669</v>
      </c>
      <c r="J76" s="136"/>
      <c r="K76" s="137"/>
      <c r="L76" s="132"/>
    </row>
    <row r="77" spans="1:12" ht="62.5" x14ac:dyDescent="0.35">
      <c r="A77" s="330" t="s">
        <v>256</v>
      </c>
      <c r="B77" s="328" t="s">
        <v>255</v>
      </c>
      <c r="C77" s="326" t="s">
        <v>254</v>
      </c>
      <c r="D77" s="330"/>
      <c r="E77" s="327"/>
      <c r="F77" s="132"/>
      <c r="G77" s="134"/>
      <c r="H77" s="135"/>
      <c r="I77" s="134" t="s">
        <v>669</v>
      </c>
      <c r="J77" s="136"/>
      <c r="K77" s="137"/>
      <c r="L77" s="132"/>
    </row>
    <row r="78" spans="1:12" x14ac:dyDescent="0.35">
      <c r="A78" s="150"/>
      <c r="B78" s="144" t="s">
        <v>253</v>
      </c>
      <c r="C78" s="144"/>
      <c r="D78" s="144"/>
      <c r="E78" s="145"/>
      <c r="F78" s="145"/>
      <c r="G78" s="146"/>
      <c r="H78" s="147"/>
      <c r="I78" s="146" t="s">
        <v>669</v>
      </c>
      <c r="J78" s="148"/>
      <c r="K78" s="149"/>
      <c r="L78" s="145"/>
    </row>
    <row r="79" spans="1:12" ht="25" x14ac:dyDescent="0.35">
      <c r="A79" s="330" t="s">
        <v>252</v>
      </c>
      <c r="B79" s="326" t="s">
        <v>251</v>
      </c>
      <c r="C79" s="326" t="s">
        <v>802</v>
      </c>
      <c r="D79" s="330"/>
      <c r="E79" s="329"/>
      <c r="F79" s="114"/>
      <c r="G79" s="126"/>
      <c r="H79" s="127"/>
      <c r="I79" s="134" t="s">
        <v>669</v>
      </c>
      <c r="J79" s="128"/>
      <c r="K79" s="129"/>
      <c r="L79" s="114"/>
    </row>
    <row r="80" spans="1:12" ht="25" x14ac:dyDescent="0.35">
      <c r="A80" s="330" t="s">
        <v>250</v>
      </c>
      <c r="B80" s="326" t="s">
        <v>249</v>
      </c>
      <c r="C80" s="326" t="s">
        <v>248</v>
      </c>
      <c r="D80" s="330"/>
      <c r="E80" s="329"/>
      <c r="F80" s="114"/>
      <c r="G80" s="126"/>
      <c r="H80" s="127"/>
      <c r="I80" s="134" t="s">
        <v>669</v>
      </c>
      <c r="J80" s="128"/>
      <c r="K80" s="129"/>
      <c r="L80" s="114"/>
    </row>
    <row r="81" spans="1:12" ht="50" x14ac:dyDescent="0.35">
      <c r="A81" s="330" t="s">
        <v>247</v>
      </c>
      <c r="B81" s="326" t="s">
        <v>246</v>
      </c>
      <c r="C81" s="326" t="s">
        <v>245</v>
      </c>
      <c r="D81" s="330"/>
      <c r="E81" s="329"/>
      <c r="F81" s="114"/>
      <c r="G81" s="126"/>
      <c r="H81" s="127"/>
      <c r="I81" s="134" t="s">
        <v>669</v>
      </c>
      <c r="J81" s="128"/>
      <c r="K81" s="129"/>
      <c r="L81" s="114"/>
    </row>
    <row r="82" spans="1:12" ht="200" x14ac:dyDescent="0.35">
      <c r="A82" s="330" t="s">
        <v>244</v>
      </c>
      <c r="B82" s="326" t="s">
        <v>243</v>
      </c>
      <c r="C82" s="326" t="s">
        <v>756</v>
      </c>
      <c r="D82" s="330"/>
      <c r="E82" s="329"/>
      <c r="F82" s="114"/>
      <c r="G82" s="126"/>
      <c r="H82" s="127"/>
      <c r="I82" s="134" t="s">
        <v>669</v>
      </c>
      <c r="J82" s="128"/>
      <c r="K82" s="129"/>
      <c r="L82" s="114"/>
    </row>
    <row r="83" spans="1:12" ht="37.5" x14ac:dyDescent="0.35">
      <c r="A83" s="330" t="s">
        <v>242</v>
      </c>
      <c r="B83" s="326" t="s">
        <v>241</v>
      </c>
      <c r="C83" s="326" t="s">
        <v>240</v>
      </c>
      <c r="D83" s="330"/>
      <c r="E83" s="329"/>
      <c r="F83" s="114"/>
      <c r="G83" s="126"/>
      <c r="H83" s="127"/>
      <c r="I83" s="134" t="s">
        <v>669</v>
      </c>
      <c r="J83" s="128"/>
      <c r="K83" s="129"/>
      <c r="L83" s="114"/>
    </row>
    <row r="84" spans="1:12" x14ac:dyDescent="0.35">
      <c r="A84" s="343" t="s">
        <v>684</v>
      </c>
      <c r="B84" s="344"/>
      <c r="C84" s="344"/>
      <c r="D84" s="326"/>
      <c r="E84" s="329"/>
      <c r="F84" s="114"/>
      <c r="G84" s="126"/>
      <c r="H84" s="127"/>
      <c r="I84" s="134" t="s">
        <v>669</v>
      </c>
      <c r="J84" s="128"/>
      <c r="K84" s="129"/>
      <c r="L84" s="114"/>
    </row>
    <row r="85" spans="1:12" ht="62.5" x14ac:dyDescent="0.35">
      <c r="A85" s="330" t="s">
        <v>238</v>
      </c>
      <c r="B85" s="328" t="s">
        <v>237</v>
      </c>
      <c r="C85" s="326" t="s">
        <v>757</v>
      </c>
      <c r="D85" s="330"/>
      <c r="E85" s="329"/>
      <c r="F85" s="114"/>
      <c r="G85" s="126"/>
      <c r="H85" s="127"/>
      <c r="I85" s="134" t="s">
        <v>669</v>
      </c>
      <c r="J85" s="128"/>
      <c r="K85" s="129"/>
      <c r="L85" s="114"/>
    </row>
    <row r="86" spans="1:12" ht="62.5" x14ac:dyDescent="0.35">
      <c r="A86" s="330" t="s">
        <v>236</v>
      </c>
      <c r="B86" s="328" t="s">
        <v>235</v>
      </c>
      <c r="C86" s="326" t="s">
        <v>758</v>
      </c>
      <c r="D86" s="330"/>
      <c r="E86" s="329"/>
      <c r="F86" s="114"/>
      <c r="G86" s="126"/>
      <c r="H86" s="127"/>
      <c r="I86" s="134" t="s">
        <v>669</v>
      </c>
      <c r="J86" s="128"/>
      <c r="K86" s="129"/>
      <c r="L86" s="114"/>
    </row>
    <row r="87" spans="1:12" ht="37.5" x14ac:dyDescent="0.35">
      <c r="A87" s="330" t="s">
        <v>234</v>
      </c>
      <c r="B87" s="328" t="s">
        <v>233</v>
      </c>
      <c r="C87" s="326" t="s">
        <v>759</v>
      </c>
      <c r="D87" s="330"/>
      <c r="E87" s="329"/>
      <c r="F87" s="114"/>
      <c r="G87" s="126"/>
      <c r="H87" s="127"/>
      <c r="I87" s="134" t="s">
        <v>669</v>
      </c>
      <c r="J87" s="128"/>
      <c r="K87" s="129"/>
      <c r="L87" s="114"/>
    </row>
    <row r="88" spans="1:12" ht="37.5" x14ac:dyDescent="0.35">
      <c r="A88" s="330" t="s">
        <v>232</v>
      </c>
      <c r="B88" s="328" t="s">
        <v>231</v>
      </c>
      <c r="C88" s="326" t="s">
        <v>760</v>
      </c>
      <c r="D88" s="330"/>
      <c r="E88" s="329"/>
      <c r="F88" s="114"/>
      <c r="G88" s="126"/>
      <c r="H88" s="127"/>
      <c r="I88" s="134" t="s">
        <v>669</v>
      </c>
      <c r="J88" s="128"/>
      <c r="K88" s="129"/>
      <c r="L88" s="114"/>
    </row>
    <row r="89" spans="1:12" ht="37.5" x14ac:dyDescent="0.35">
      <c r="A89" s="330" t="s">
        <v>230</v>
      </c>
      <c r="B89" s="328" t="s">
        <v>229</v>
      </c>
      <c r="C89" s="326" t="s">
        <v>761</v>
      </c>
      <c r="D89" s="330"/>
      <c r="E89" s="329"/>
      <c r="F89" s="114"/>
      <c r="G89" s="126"/>
      <c r="H89" s="127"/>
      <c r="I89" s="134" t="s">
        <v>669</v>
      </c>
      <c r="J89" s="128"/>
      <c r="K89" s="129"/>
      <c r="L89" s="114"/>
    </row>
    <row r="90" spans="1:12" ht="37.5" x14ac:dyDescent="0.35">
      <c r="A90" s="330" t="s">
        <v>228</v>
      </c>
      <c r="B90" s="328" t="s">
        <v>227</v>
      </c>
      <c r="C90" s="326" t="s">
        <v>762</v>
      </c>
      <c r="D90" s="330"/>
      <c r="E90" s="329"/>
      <c r="F90" s="114"/>
      <c r="G90" s="126"/>
      <c r="H90" s="127"/>
      <c r="I90" s="134" t="s">
        <v>669</v>
      </c>
      <c r="J90" s="128"/>
      <c r="K90" s="129"/>
      <c r="L90" s="114"/>
    </row>
    <row r="91" spans="1:12" ht="50" x14ac:dyDescent="0.35">
      <c r="A91" s="330" t="s">
        <v>226</v>
      </c>
      <c r="B91" s="328" t="s">
        <v>225</v>
      </c>
      <c r="C91" s="326" t="s">
        <v>763</v>
      </c>
      <c r="D91" s="330"/>
      <c r="E91" s="329"/>
      <c r="F91" s="114"/>
      <c r="G91" s="126"/>
      <c r="H91" s="127"/>
      <c r="I91" s="134" t="s">
        <v>669</v>
      </c>
      <c r="J91" s="128"/>
      <c r="K91" s="129"/>
      <c r="L91" s="114"/>
    </row>
    <row r="92" spans="1:12" ht="37.5" x14ac:dyDescent="0.35">
      <c r="A92" s="330" t="s">
        <v>224</v>
      </c>
      <c r="B92" s="328" t="s">
        <v>223</v>
      </c>
      <c r="C92" s="326" t="s">
        <v>764</v>
      </c>
      <c r="D92" s="330"/>
      <c r="E92" s="329"/>
      <c r="F92" s="114"/>
      <c r="G92" s="126"/>
      <c r="H92" s="127"/>
      <c r="I92" s="134" t="s">
        <v>669</v>
      </c>
      <c r="J92" s="128"/>
      <c r="K92" s="129"/>
      <c r="L92" s="114"/>
    </row>
    <row r="93" spans="1:12" ht="37.5" x14ac:dyDescent="0.35">
      <c r="A93" s="330" t="s">
        <v>222</v>
      </c>
      <c r="B93" s="328" t="s">
        <v>221</v>
      </c>
      <c r="C93" s="326" t="s">
        <v>765</v>
      </c>
      <c r="D93" s="330"/>
      <c r="E93" s="329"/>
      <c r="F93" s="114"/>
      <c r="G93" s="126"/>
      <c r="H93" s="127"/>
      <c r="I93" s="134" t="s">
        <v>669</v>
      </c>
      <c r="J93" s="128"/>
      <c r="K93" s="129"/>
      <c r="L93" s="114"/>
    </row>
    <row r="94" spans="1:12" ht="50" x14ac:dyDescent="0.35">
      <c r="A94" s="330" t="s">
        <v>220</v>
      </c>
      <c r="B94" s="328" t="s">
        <v>219</v>
      </c>
      <c r="C94" s="326" t="s">
        <v>766</v>
      </c>
      <c r="D94" s="330"/>
      <c r="E94" s="329"/>
      <c r="F94" s="114"/>
      <c r="G94" s="126"/>
      <c r="H94" s="127"/>
      <c r="I94" s="134" t="s">
        <v>669</v>
      </c>
      <c r="J94" s="128"/>
      <c r="K94" s="129"/>
      <c r="L94" s="114"/>
    </row>
    <row r="95" spans="1:12" x14ac:dyDescent="0.35">
      <c r="A95" s="343" t="s">
        <v>685</v>
      </c>
      <c r="B95" s="344"/>
      <c r="C95" s="344"/>
      <c r="D95" s="326"/>
      <c r="E95" s="329"/>
      <c r="F95" s="114"/>
      <c r="G95" s="126"/>
      <c r="H95" s="127"/>
      <c r="I95" s="134" t="s">
        <v>669</v>
      </c>
      <c r="J95" s="128"/>
      <c r="K95" s="129"/>
      <c r="L95" s="114"/>
    </row>
    <row r="96" spans="1:12" ht="62.5" x14ac:dyDescent="0.35">
      <c r="A96" s="330" t="s">
        <v>217</v>
      </c>
      <c r="B96" s="328" t="s">
        <v>216</v>
      </c>
      <c r="C96" s="326" t="s">
        <v>785</v>
      </c>
      <c r="D96" s="330"/>
      <c r="E96" s="329"/>
      <c r="F96" s="114"/>
      <c r="G96" s="126"/>
      <c r="H96" s="127"/>
      <c r="I96" s="134" t="s">
        <v>669</v>
      </c>
      <c r="J96" s="128"/>
      <c r="K96" s="129"/>
      <c r="L96" s="114"/>
    </row>
    <row r="97" spans="1:12" ht="62.5" x14ac:dyDescent="0.35">
      <c r="A97" s="330" t="s">
        <v>215</v>
      </c>
      <c r="B97" s="328" t="s">
        <v>214</v>
      </c>
      <c r="C97" s="326" t="s">
        <v>786</v>
      </c>
      <c r="D97" s="330"/>
      <c r="E97" s="329"/>
      <c r="F97" s="114"/>
      <c r="G97" s="126"/>
      <c r="H97" s="127"/>
      <c r="I97" s="134" t="s">
        <v>669</v>
      </c>
      <c r="J97" s="128"/>
      <c r="K97" s="129"/>
      <c r="L97" s="114"/>
    </row>
    <row r="98" spans="1:12" ht="50" x14ac:dyDescent="0.35">
      <c r="A98" s="330" t="s">
        <v>213</v>
      </c>
      <c r="B98" s="328" t="s">
        <v>212</v>
      </c>
      <c r="C98" s="326" t="s">
        <v>787</v>
      </c>
      <c r="D98" s="330"/>
      <c r="E98" s="329"/>
      <c r="F98" s="114"/>
      <c r="G98" s="126"/>
      <c r="H98" s="127"/>
      <c r="I98" s="134" t="s">
        <v>669</v>
      </c>
      <c r="J98" s="128"/>
      <c r="K98" s="129"/>
      <c r="L98" s="114"/>
    </row>
    <row r="99" spans="1:12" ht="50" x14ac:dyDescent="0.35">
      <c r="A99" s="330" t="s">
        <v>211</v>
      </c>
      <c r="B99" s="328" t="s">
        <v>210</v>
      </c>
      <c r="C99" s="326" t="s">
        <v>788</v>
      </c>
      <c r="D99" s="330"/>
      <c r="E99" s="329"/>
      <c r="F99" s="114"/>
      <c r="G99" s="126"/>
      <c r="H99" s="127"/>
      <c r="I99" s="134" t="s">
        <v>669</v>
      </c>
      <c r="J99" s="128"/>
      <c r="K99" s="129"/>
      <c r="L99" s="114"/>
    </row>
    <row r="100" spans="1:12" ht="62.5" x14ac:dyDescent="0.35">
      <c r="A100" s="330" t="s">
        <v>209</v>
      </c>
      <c r="B100" s="328" t="s">
        <v>208</v>
      </c>
      <c r="C100" s="326" t="s">
        <v>207</v>
      </c>
      <c r="D100" s="330"/>
      <c r="E100" s="329"/>
      <c r="F100" s="114"/>
      <c r="G100" s="126"/>
      <c r="H100" s="127"/>
      <c r="I100" s="134" t="s">
        <v>669</v>
      </c>
      <c r="J100" s="128"/>
      <c r="K100" s="129"/>
      <c r="L100" s="114"/>
    </row>
    <row r="101" spans="1:12" ht="25" x14ac:dyDescent="0.35">
      <c r="A101" s="330" t="s">
        <v>206</v>
      </c>
      <c r="B101" s="328" t="s">
        <v>205</v>
      </c>
      <c r="C101" s="326" t="s">
        <v>204</v>
      </c>
      <c r="D101" s="330"/>
      <c r="E101" s="329"/>
      <c r="F101" s="114"/>
      <c r="G101" s="126"/>
      <c r="H101" s="127"/>
      <c r="I101" s="134" t="s">
        <v>669</v>
      </c>
      <c r="J101" s="128"/>
      <c r="K101" s="129"/>
      <c r="L101" s="114"/>
    </row>
    <row r="102" spans="1:12" ht="75" x14ac:dyDescent="0.35">
      <c r="A102" s="330" t="s">
        <v>203</v>
      </c>
      <c r="B102" s="328" t="s">
        <v>202</v>
      </c>
      <c r="C102" s="326" t="s">
        <v>767</v>
      </c>
      <c r="D102" s="330"/>
      <c r="E102" s="329"/>
      <c r="F102" s="114"/>
      <c r="G102" s="126"/>
      <c r="H102" s="127"/>
      <c r="I102" s="134" t="s">
        <v>669</v>
      </c>
      <c r="J102" s="128"/>
      <c r="K102" s="129"/>
      <c r="L102" s="114"/>
    </row>
    <row r="103" spans="1:12" ht="37.5" x14ac:dyDescent="0.35">
      <c r="A103" s="330" t="s">
        <v>201</v>
      </c>
      <c r="B103" s="328" t="s">
        <v>200</v>
      </c>
      <c r="C103" s="326" t="s">
        <v>199</v>
      </c>
      <c r="D103" s="330"/>
      <c r="E103" s="329"/>
      <c r="F103" s="114"/>
      <c r="G103" s="126"/>
      <c r="H103" s="127"/>
      <c r="I103" s="134" t="s">
        <v>669</v>
      </c>
      <c r="J103" s="128"/>
      <c r="K103" s="129"/>
      <c r="L103" s="114"/>
    </row>
    <row r="104" spans="1:12" ht="62.5" x14ac:dyDescent="0.35">
      <c r="A104" s="330" t="s">
        <v>198</v>
      </c>
      <c r="B104" s="328" t="s">
        <v>197</v>
      </c>
      <c r="C104" s="326" t="s">
        <v>196</v>
      </c>
      <c r="D104" s="330"/>
      <c r="E104" s="329"/>
      <c r="F104" s="114"/>
      <c r="G104" s="126"/>
      <c r="H104" s="127"/>
      <c r="I104" s="134" t="s">
        <v>669</v>
      </c>
      <c r="J104" s="128"/>
      <c r="K104" s="129"/>
      <c r="L104" s="114"/>
    </row>
    <row r="105" spans="1:12" ht="75" x14ac:dyDescent="0.35">
      <c r="A105" s="330" t="s">
        <v>195</v>
      </c>
      <c r="B105" s="328" t="s">
        <v>194</v>
      </c>
      <c r="C105" s="326" t="s">
        <v>193</v>
      </c>
      <c r="D105" s="330"/>
      <c r="E105" s="329"/>
      <c r="F105" s="114"/>
      <c r="G105" s="126"/>
      <c r="H105" s="127"/>
      <c r="I105" s="134" t="s">
        <v>669</v>
      </c>
      <c r="J105" s="128"/>
      <c r="K105" s="129"/>
      <c r="L105" s="114"/>
    </row>
    <row r="106" spans="1:12" ht="25" x14ac:dyDescent="0.35">
      <c r="A106" s="330" t="s">
        <v>192</v>
      </c>
      <c r="B106" s="328" t="s">
        <v>191</v>
      </c>
      <c r="C106" s="326" t="s">
        <v>190</v>
      </c>
      <c r="D106" s="330"/>
      <c r="E106" s="329"/>
      <c r="F106" s="114"/>
      <c r="G106" s="126"/>
      <c r="H106" s="127"/>
      <c r="I106" s="134" t="s">
        <v>669</v>
      </c>
      <c r="J106" s="128"/>
      <c r="K106" s="129"/>
      <c r="L106" s="114"/>
    </row>
    <row r="107" spans="1:12" x14ac:dyDescent="0.35">
      <c r="A107" s="116" t="s">
        <v>686</v>
      </c>
      <c r="B107" s="152" t="s">
        <v>687</v>
      </c>
      <c r="C107" s="117"/>
      <c r="D107" s="117"/>
      <c r="E107" s="119"/>
      <c r="F107" s="119"/>
      <c r="G107" s="130" t="s">
        <v>669</v>
      </c>
      <c r="H107" s="131" t="s">
        <v>669</v>
      </c>
      <c r="I107" s="120"/>
      <c r="J107" s="122"/>
      <c r="K107" s="123"/>
      <c r="L107" s="119"/>
    </row>
    <row r="108" spans="1:12" ht="25" x14ac:dyDescent="0.35">
      <c r="A108" s="326" t="s">
        <v>104</v>
      </c>
      <c r="B108" s="334" t="s">
        <v>103</v>
      </c>
      <c r="C108" s="334" t="s">
        <v>102</v>
      </c>
      <c r="D108" s="326"/>
      <c r="E108" s="327"/>
      <c r="F108" s="132"/>
      <c r="G108" s="134" t="s">
        <v>669</v>
      </c>
      <c r="H108" s="135"/>
      <c r="I108" s="134"/>
      <c r="J108" s="136"/>
      <c r="K108" s="137"/>
      <c r="L108" s="132"/>
    </row>
    <row r="109" spans="1:12" ht="25" x14ac:dyDescent="0.35">
      <c r="A109" s="326" t="s">
        <v>101</v>
      </c>
      <c r="B109" s="326" t="s">
        <v>100</v>
      </c>
      <c r="C109" s="326" t="s">
        <v>99</v>
      </c>
      <c r="D109" s="326"/>
      <c r="E109" s="327"/>
      <c r="F109" s="132"/>
      <c r="G109" s="134" t="s">
        <v>669</v>
      </c>
      <c r="H109" s="135"/>
      <c r="I109" s="134"/>
      <c r="J109" s="136"/>
      <c r="K109" s="137"/>
      <c r="L109" s="132"/>
    </row>
    <row r="110" spans="1:12" ht="37.5" x14ac:dyDescent="0.35">
      <c r="A110" s="328" t="s">
        <v>627</v>
      </c>
      <c r="B110" s="328" t="s">
        <v>807</v>
      </c>
      <c r="C110" s="335" t="s">
        <v>730</v>
      </c>
      <c r="D110" s="328"/>
      <c r="E110" s="327"/>
      <c r="F110" s="132"/>
      <c r="G110" s="138"/>
      <c r="H110" s="153" t="s">
        <v>669</v>
      </c>
      <c r="I110" s="134"/>
      <c r="J110" s="136"/>
      <c r="K110" s="137"/>
      <c r="L110" s="132"/>
    </row>
    <row r="111" spans="1:12" x14ac:dyDescent="0.35">
      <c r="A111" s="116" t="s">
        <v>688</v>
      </c>
      <c r="B111" s="152" t="s">
        <v>689</v>
      </c>
      <c r="C111" s="117"/>
      <c r="D111" s="117"/>
      <c r="E111" s="119"/>
      <c r="F111" s="119"/>
      <c r="G111" s="120"/>
      <c r="H111" s="121"/>
      <c r="I111" s="120"/>
      <c r="J111" s="139" t="s">
        <v>669</v>
      </c>
      <c r="K111" s="123"/>
      <c r="L111" s="119"/>
    </row>
    <row r="112" spans="1:12" ht="187.5" x14ac:dyDescent="0.35">
      <c r="A112" s="328" t="s">
        <v>625</v>
      </c>
      <c r="B112" s="326" t="s">
        <v>690</v>
      </c>
      <c r="C112" s="335" t="s">
        <v>731</v>
      </c>
      <c r="D112" s="326"/>
      <c r="E112" s="329"/>
      <c r="F112" s="114"/>
      <c r="G112" s="126"/>
      <c r="H112" s="127"/>
      <c r="I112" s="126"/>
      <c r="J112" s="128" t="s">
        <v>669</v>
      </c>
      <c r="K112" s="129"/>
      <c r="L112" s="114"/>
    </row>
    <row r="113" spans="1:12" ht="26" x14ac:dyDescent="0.35">
      <c r="A113" s="116" t="s">
        <v>691</v>
      </c>
      <c r="B113" s="117" t="s">
        <v>692</v>
      </c>
      <c r="C113" s="117"/>
      <c r="D113" s="117"/>
      <c r="E113" s="119"/>
      <c r="F113" s="119"/>
      <c r="G113" s="120"/>
      <c r="H113" s="121"/>
      <c r="I113" s="120"/>
      <c r="J113" s="122"/>
      <c r="K113" s="140" t="s">
        <v>669</v>
      </c>
      <c r="L113" s="119"/>
    </row>
    <row r="114" spans="1:12" ht="37.5" x14ac:dyDescent="0.35">
      <c r="A114" s="328" t="s">
        <v>693</v>
      </c>
      <c r="B114" s="326" t="s">
        <v>694</v>
      </c>
      <c r="C114" s="335" t="s">
        <v>732</v>
      </c>
      <c r="D114" s="326"/>
      <c r="E114" s="329"/>
      <c r="F114" s="114"/>
      <c r="G114" s="126"/>
      <c r="H114" s="127"/>
      <c r="I114" s="126"/>
      <c r="J114" s="128"/>
      <c r="K114" s="129" t="s">
        <v>669</v>
      </c>
      <c r="L114" s="114"/>
    </row>
    <row r="115" spans="1:12" x14ac:dyDescent="0.35">
      <c r="A115" s="116" t="s">
        <v>695</v>
      </c>
      <c r="B115" s="152" t="s">
        <v>696</v>
      </c>
      <c r="C115" s="117"/>
      <c r="D115" s="117"/>
      <c r="E115" s="118" t="s">
        <v>669</v>
      </c>
      <c r="F115" s="118" t="s">
        <v>669</v>
      </c>
      <c r="G115" s="130" t="s">
        <v>669</v>
      </c>
      <c r="H115" s="131"/>
      <c r="I115" s="130"/>
      <c r="J115" s="139"/>
      <c r="K115" s="140"/>
      <c r="L115" s="118" t="s">
        <v>669</v>
      </c>
    </row>
    <row r="116" spans="1:12" ht="25" x14ac:dyDescent="0.35">
      <c r="A116" s="328" t="s">
        <v>667</v>
      </c>
      <c r="B116" s="326" t="s">
        <v>697</v>
      </c>
      <c r="C116" s="332" t="s">
        <v>729</v>
      </c>
      <c r="D116" s="326"/>
      <c r="E116" s="336" t="s">
        <v>669</v>
      </c>
      <c r="F116" s="132"/>
      <c r="G116" s="138"/>
      <c r="H116" s="135"/>
      <c r="I116" s="138"/>
      <c r="J116" s="136"/>
      <c r="K116" s="137"/>
      <c r="L116" s="132"/>
    </row>
    <row r="117" spans="1:12" ht="25" x14ac:dyDescent="0.35">
      <c r="A117" s="326" t="s">
        <v>638</v>
      </c>
      <c r="B117" s="326" t="s">
        <v>360</v>
      </c>
      <c r="C117" s="326" t="s">
        <v>738</v>
      </c>
      <c r="D117" s="326"/>
      <c r="E117" s="327"/>
      <c r="F117" s="133"/>
      <c r="G117" s="134" t="s">
        <v>669</v>
      </c>
      <c r="H117" s="135"/>
      <c r="I117" s="134"/>
      <c r="J117" s="136"/>
      <c r="K117" s="137"/>
      <c r="L117" s="133"/>
    </row>
    <row r="118" spans="1:12" ht="68.5" customHeight="1" x14ac:dyDescent="0.35">
      <c r="A118" s="326" t="s">
        <v>639</v>
      </c>
      <c r="B118" s="326" t="s">
        <v>359</v>
      </c>
      <c r="C118" s="326" t="s">
        <v>739</v>
      </c>
      <c r="D118" s="326"/>
      <c r="E118" s="327"/>
      <c r="F118" s="133"/>
      <c r="G118" s="134" t="s">
        <v>669</v>
      </c>
      <c r="H118" s="135"/>
      <c r="I118" s="134"/>
      <c r="J118" s="136"/>
      <c r="K118" s="137"/>
      <c r="L118" s="133"/>
    </row>
    <row r="119" spans="1:12" ht="43.5" customHeight="1" x14ac:dyDescent="0.35">
      <c r="A119" s="326" t="s">
        <v>640</v>
      </c>
      <c r="B119" s="326" t="s">
        <v>641</v>
      </c>
      <c r="C119" s="326" t="s">
        <v>721</v>
      </c>
      <c r="D119" s="326"/>
      <c r="E119" s="327"/>
      <c r="F119" s="133"/>
      <c r="G119" s="134" t="s">
        <v>669</v>
      </c>
      <c r="H119" s="135"/>
      <c r="I119" s="134"/>
      <c r="J119" s="136"/>
      <c r="K119" s="137"/>
      <c r="L119" s="133"/>
    </row>
    <row r="120" spans="1:12" ht="30.65" customHeight="1" x14ac:dyDescent="0.35">
      <c r="A120" s="326" t="s">
        <v>637</v>
      </c>
      <c r="B120" s="326" t="s">
        <v>358</v>
      </c>
      <c r="C120" s="326" t="s">
        <v>740</v>
      </c>
      <c r="D120" s="326"/>
      <c r="E120" s="329"/>
      <c r="F120" s="133"/>
      <c r="G120" s="134" t="s">
        <v>669</v>
      </c>
      <c r="H120" s="135"/>
      <c r="I120" s="134"/>
      <c r="J120" s="136"/>
      <c r="K120" s="137"/>
      <c r="L120" s="133"/>
    </row>
    <row r="121" spans="1:12" ht="29.15" customHeight="1" x14ac:dyDescent="0.35">
      <c r="A121" s="326" t="s">
        <v>367</v>
      </c>
      <c r="B121" s="334" t="s">
        <v>365</v>
      </c>
      <c r="C121" s="334" t="s">
        <v>364</v>
      </c>
      <c r="D121" s="326"/>
      <c r="E121" s="329"/>
      <c r="F121" s="133"/>
      <c r="G121" s="134"/>
      <c r="H121" s="135"/>
      <c r="I121" s="134"/>
      <c r="J121" s="136"/>
      <c r="K121" s="137"/>
      <c r="L121" s="133" t="s">
        <v>669</v>
      </c>
    </row>
    <row r="122" spans="1:12" ht="29.15" customHeight="1" x14ac:dyDescent="0.35">
      <c r="A122" s="326" t="s">
        <v>366</v>
      </c>
      <c r="B122" s="334" t="s">
        <v>362</v>
      </c>
      <c r="C122" s="334" t="s">
        <v>361</v>
      </c>
      <c r="D122" s="326"/>
      <c r="E122" s="329"/>
      <c r="F122" s="133"/>
      <c r="G122" s="134"/>
      <c r="H122" s="135"/>
      <c r="I122" s="134"/>
      <c r="J122" s="136"/>
      <c r="K122" s="137"/>
      <c r="L122" s="133" t="s">
        <v>669</v>
      </c>
    </row>
    <row r="123" spans="1:12" x14ac:dyDescent="0.35">
      <c r="A123" s="116" t="s">
        <v>669</v>
      </c>
      <c r="B123" s="117" t="s">
        <v>698</v>
      </c>
      <c r="C123" s="117"/>
      <c r="D123" s="117"/>
      <c r="E123" s="119"/>
      <c r="F123" s="118" t="s">
        <v>669</v>
      </c>
      <c r="G123" s="130" t="s">
        <v>669</v>
      </c>
      <c r="H123" s="131"/>
      <c r="I123" s="130" t="s">
        <v>669</v>
      </c>
      <c r="J123" s="122"/>
      <c r="K123" s="123"/>
      <c r="L123" s="119"/>
    </row>
    <row r="124" spans="1:12" ht="73" customHeight="1" x14ac:dyDescent="0.35">
      <c r="A124" s="326" t="s">
        <v>75</v>
      </c>
      <c r="B124" s="326" t="s">
        <v>74</v>
      </c>
      <c r="C124" s="326" t="s">
        <v>790</v>
      </c>
      <c r="D124" s="326"/>
      <c r="E124" s="329"/>
      <c r="F124" s="114" t="s">
        <v>669</v>
      </c>
      <c r="G124" s="126"/>
      <c r="H124" s="127"/>
      <c r="I124" s="126"/>
      <c r="J124" s="128"/>
      <c r="K124" s="129"/>
      <c r="L124" s="114"/>
    </row>
    <row r="125" spans="1:12" ht="30.65" customHeight="1" x14ac:dyDescent="0.35">
      <c r="A125" s="333" t="s">
        <v>73</v>
      </c>
      <c r="B125" s="326" t="s">
        <v>72</v>
      </c>
      <c r="C125" s="326" t="s">
        <v>71</v>
      </c>
      <c r="D125" s="333"/>
      <c r="E125" s="329"/>
      <c r="F125" s="114" t="s">
        <v>669</v>
      </c>
      <c r="G125" s="126"/>
      <c r="H125" s="127"/>
      <c r="I125" s="126"/>
      <c r="J125" s="128"/>
      <c r="K125" s="129"/>
      <c r="L125" s="114"/>
    </row>
    <row r="126" spans="1:12" ht="31" customHeight="1" x14ac:dyDescent="0.35">
      <c r="A126" s="333" t="s">
        <v>70</v>
      </c>
      <c r="B126" s="326" t="s">
        <v>69</v>
      </c>
      <c r="C126" s="326" t="s">
        <v>791</v>
      </c>
      <c r="D126" s="333"/>
      <c r="E126" s="329"/>
      <c r="F126" s="114" t="s">
        <v>669</v>
      </c>
      <c r="G126" s="126"/>
      <c r="H126" s="127"/>
      <c r="I126" s="126"/>
      <c r="J126" s="128"/>
      <c r="K126" s="129"/>
      <c r="L126" s="114"/>
    </row>
    <row r="127" spans="1:12" ht="43.5" customHeight="1" x14ac:dyDescent="0.35">
      <c r="A127" s="333" t="s">
        <v>68</v>
      </c>
      <c r="B127" s="326" t="s">
        <v>67</v>
      </c>
      <c r="C127" s="332" t="s">
        <v>792</v>
      </c>
      <c r="D127" s="333"/>
      <c r="E127" s="329"/>
      <c r="F127" s="114" t="s">
        <v>669</v>
      </c>
      <c r="G127" s="126"/>
      <c r="H127" s="127"/>
      <c r="I127" s="126"/>
      <c r="J127" s="128"/>
      <c r="K127" s="129"/>
      <c r="L127" s="114"/>
    </row>
    <row r="128" spans="1:12" ht="49" customHeight="1" x14ac:dyDescent="0.35">
      <c r="A128" s="333" t="s">
        <v>66</v>
      </c>
      <c r="B128" s="326" t="s">
        <v>65</v>
      </c>
      <c r="C128" s="332" t="s">
        <v>64</v>
      </c>
      <c r="D128" s="333"/>
      <c r="E128" s="329"/>
      <c r="F128" s="114" t="s">
        <v>669</v>
      </c>
      <c r="G128" s="126"/>
      <c r="H128" s="127"/>
      <c r="I128" s="126"/>
      <c r="J128" s="128"/>
      <c r="K128" s="129"/>
      <c r="L128" s="114"/>
    </row>
    <row r="129" spans="1:12" ht="42.65" customHeight="1" x14ac:dyDescent="0.35">
      <c r="A129" s="333" t="s">
        <v>63</v>
      </c>
      <c r="B129" s="326" t="s">
        <v>62</v>
      </c>
      <c r="C129" s="332" t="s">
        <v>61</v>
      </c>
      <c r="D129" s="333"/>
      <c r="E129" s="329"/>
      <c r="F129" s="114" t="s">
        <v>669</v>
      </c>
      <c r="G129" s="126"/>
      <c r="H129" s="127"/>
      <c r="I129" s="126"/>
      <c r="J129" s="128"/>
      <c r="K129" s="129"/>
      <c r="L129" s="114"/>
    </row>
    <row r="130" spans="1:12" ht="31.5" customHeight="1" x14ac:dyDescent="0.35">
      <c r="A130" s="333" t="s">
        <v>60</v>
      </c>
      <c r="B130" s="326" t="s">
        <v>59</v>
      </c>
      <c r="C130" s="332" t="s">
        <v>58</v>
      </c>
      <c r="D130" s="333"/>
      <c r="E130" s="329"/>
      <c r="F130" s="114" t="s">
        <v>669</v>
      </c>
      <c r="G130" s="126"/>
      <c r="H130" s="127"/>
      <c r="I130" s="126"/>
      <c r="J130" s="128"/>
      <c r="K130" s="129"/>
      <c r="L130" s="114"/>
    </row>
    <row r="131" spans="1:12" ht="45.65" customHeight="1" x14ac:dyDescent="0.35">
      <c r="A131" s="333" t="s">
        <v>57</v>
      </c>
      <c r="B131" s="326" t="s">
        <v>56</v>
      </c>
      <c r="C131" s="332" t="s">
        <v>55</v>
      </c>
      <c r="D131" s="333"/>
      <c r="E131" s="329"/>
      <c r="F131" s="114" t="s">
        <v>669</v>
      </c>
      <c r="G131" s="126"/>
      <c r="H131" s="127"/>
      <c r="I131" s="126"/>
      <c r="J131" s="128"/>
      <c r="K131" s="129"/>
      <c r="L131" s="114"/>
    </row>
    <row r="132" spans="1:12" ht="26" x14ac:dyDescent="0.35">
      <c r="A132" s="333" t="s">
        <v>54</v>
      </c>
      <c r="B132" s="326" t="s">
        <v>53</v>
      </c>
      <c r="C132" s="332" t="s">
        <v>793</v>
      </c>
      <c r="D132" s="333"/>
      <c r="E132" s="329"/>
      <c r="F132" s="114" t="s">
        <v>669</v>
      </c>
      <c r="G132" s="126"/>
      <c r="H132" s="127"/>
      <c r="I132" s="126"/>
      <c r="J132" s="128"/>
      <c r="K132" s="129"/>
      <c r="L132" s="114"/>
    </row>
    <row r="133" spans="1:12" ht="84.65" customHeight="1" x14ac:dyDescent="0.35">
      <c r="A133" s="333" t="s">
        <v>631</v>
      </c>
      <c r="B133" s="326" t="s">
        <v>713</v>
      </c>
      <c r="C133" s="332" t="s">
        <v>808</v>
      </c>
      <c r="D133" s="333"/>
      <c r="E133" s="329"/>
      <c r="F133" s="114" t="s">
        <v>669</v>
      </c>
      <c r="G133" s="126"/>
      <c r="H133" s="127"/>
      <c r="I133" s="126"/>
      <c r="J133" s="128"/>
      <c r="K133" s="129"/>
      <c r="L133" s="114"/>
    </row>
    <row r="134" spans="1:12" ht="51" x14ac:dyDescent="0.35">
      <c r="A134" s="333" t="s">
        <v>632</v>
      </c>
      <c r="B134" s="326" t="s">
        <v>714</v>
      </c>
      <c r="C134" s="332" t="s">
        <v>794</v>
      </c>
      <c r="D134" s="333"/>
      <c r="E134" s="329"/>
      <c r="F134" s="114" t="s">
        <v>669</v>
      </c>
      <c r="G134" s="126"/>
      <c r="H134" s="127"/>
      <c r="I134" s="126"/>
      <c r="J134" s="128"/>
      <c r="K134" s="129"/>
      <c r="L134" s="114"/>
    </row>
    <row r="135" spans="1:12" ht="47.5" customHeight="1" x14ac:dyDescent="0.35">
      <c r="A135" s="326" t="s">
        <v>715</v>
      </c>
      <c r="B135" s="332" t="s">
        <v>636</v>
      </c>
      <c r="C135" s="332" t="s">
        <v>812</v>
      </c>
      <c r="D135" s="333"/>
      <c r="E135" s="329"/>
      <c r="F135" s="114" t="s">
        <v>669</v>
      </c>
      <c r="G135" s="126"/>
      <c r="H135" s="127"/>
      <c r="I135" s="126"/>
      <c r="J135" s="128"/>
      <c r="K135" s="129"/>
      <c r="L135" s="114"/>
    </row>
    <row r="136" spans="1:12" ht="38.5" x14ac:dyDescent="0.35">
      <c r="A136" s="326" t="s">
        <v>716</v>
      </c>
      <c r="B136" s="332" t="s">
        <v>634</v>
      </c>
      <c r="C136" s="332" t="s">
        <v>719</v>
      </c>
      <c r="D136" s="333"/>
      <c r="E136" s="329"/>
      <c r="F136" s="114" t="s">
        <v>669</v>
      </c>
      <c r="G136" s="126"/>
      <c r="H136" s="127"/>
      <c r="I136" s="126"/>
      <c r="J136" s="128"/>
      <c r="K136" s="129"/>
      <c r="L136" s="114"/>
    </row>
    <row r="137" spans="1:12" ht="38.5" x14ac:dyDescent="0.35">
      <c r="A137" s="326" t="s">
        <v>718</v>
      </c>
      <c r="B137" s="330" t="s">
        <v>635</v>
      </c>
      <c r="C137" s="332" t="s">
        <v>630</v>
      </c>
      <c r="D137" s="326"/>
      <c r="E137" s="329"/>
      <c r="F137" s="114" t="s">
        <v>669</v>
      </c>
      <c r="G137" s="126"/>
      <c r="H137" s="127"/>
      <c r="I137" s="126"/>
      <c r="J137" s="128"/>
      <c r="K137" s="129"/>
      <c r="L137" s="114"/>
    </row>
    <row r="138" spans="1:12" ht="38.5" x14ac:dyDescent="0.35">
      <c r="A138" s="326" t="s">
        <v>96</v>
      </c>
      <c r="B138" s="332" t="s">
        <v>95</v>
      </c>
      <c r="C138" s="332" t="s">
        <v>94</v>
      </c>
      <c r="D138" s="333"/>
      <c r="E138" s="329"/>
      <c r="F138" s="114"/>
      <c r="G138" s="126" t="s">
        <v>669</v>
      </c>
      <c r="H138" s="127"/>
      <c r="I138" s="126"/>
      <c r="J138" s="128"/>
      <c r="K138" s="129"/>
      <c r="L138" s="114"/>
    </row>
    <row r="139" spans="1:12" ht="25" x14ac:dyDescent="0.35">
      <c r="A139" s="330" t="s">
        <v>186</v>
      </c>
      <c r="B139" s="326" t="s">
        <v>185</v>
      </c>
      <c r="C139" s="328" t="s">
        <v>184</v>
      </c>
      <c r="D139" s="330"/>
      <c r="E139" s="329"/>
      <c r="F139" s="114"/>
      <c r="G139" s="126"/>
      <c r="H139" s="127"/>
      <c r="I139" s="126" t="s">
        <v>669</v>
      </c>
      <c r="J139" s="128"/>
      <c r="K139" s="129"/>
      <c r="L139" s="114"/>
    </row>
    <row r="140" spans="1:12" ht="25" x14ac:dyDescent="0.35">
      <c r="A140" s="330" t="s">
        <v>183</v>
      </c>
      <c r="B140" s="326" t="s">
        <v>182</v>
      </c>
      <c r="C140" s="328" t="s">
        <v>181</v>
      </c>
      <c r="D140" s="330"/>
      <c r="E140" s="329"/>
      <c r="F140" s="114"/>
      <c r="G140" s="126"/>
      <c r="H140" s="127"/>
      <c r="I140" s="126" t="s">
        <v>669</v>
      </c>
      <c r="J140" s="128"/>
      <c r="K140" s="129"/>
      <c r="L140" s="114"/>
    </row>
    <row r="141" spans="1:12" ht="37.5" x14ac:dyDescent="0.35">
      <c r="A141" s="330" t="s">
        <v>180</v>
      </c>
      <c r="B141" s="326" t="s">
        <v>179</v>
      </c>
      <c r="C141" s="328" t="s">
        <v>178</v>
      </c>
      <c r="D141" s="330"/>
      <c r="E141" s="329"/>
      <c r="F141" s="114"/>
      <c r="G141" s="126"/>
      <c r="H141" s="127"/>
      <c r="I141" s="126" t="s">
        <v>669</v>
      </c>
      <c r="J141" s="128"/>
      <c r="K141" s="129"/>
      <c r="L141" s="114"/>
    </row>
    <row r="142" spans="1:12" ht="25" x14ac:dyDescent="0.35">
      <c r="A142" s="330" t="s">
        <v>177</v>
      </c>
      <c r="B142" s="326" t="s">
        <v>176</v>
      </c>
      <c r="C142" s="328" t="s">
        <v>175</v>
      </c>
      <c r="D142" s="330"/>
      <c r="E142" s="329"/>
      <c r="F142" s="114"/>
      <c r="G142" s="126"/>
      <c r="H142" s="127"/>
      <c r="I142" s="126" t="s">
        <v>669</v>
      </c>
      <c r="J142" s="128"/>
      <c r="K142" s="129"/>
      <c r="L142" s="114"/>
    </row>
    <row r="143" spans="1:12" ht="25" x14ac:dyDescent="0.35">
      <c r="A143" s="330" t="s">
        <v>174</v>
      </c>
      <c r="B143" s="326" t="s">
        <v>173</v>
      </c>
      <c r="C143" s="328" t="s">
        <v>172</v>
      </c>
      <c r="D143" s="330"/>
      <c r="E143" s="329"/>
      <c r="F143" s="114"/>
      <c r="G143" s="126"/>
      <c r="H143" s="127"/>
      <c r="I143" s="126" t="s">
        <v>669</v>
      </c>
      <c r="J143" s="128"/>
      <c r="K143" s="129"/>
      <c r="L143" s="114"/>
    </row>
    <row r="144" spans="1:12" ht="75" x14ac:dyDescent="0.35">
      <c r="A144" s="330" t="s">
        <v>171</v>
      </c>
      <c r="B144" s="326" t="s">
        <v>170</v>
      </c>
      <c r="C144" s="328" t="s">
        <v>169</v>
      </c>
      <c r="D144" s="330"/>
      <c r="E144" s="329"/>
      <c r="F144" s="114"/>
      <c r="G144" s="126"/>
      <c r="H144" s="127"/>
      <c r="I144" s="126" t="s">
        <v>669</v>
      </c>
      <c r="J144" s="128"/>
      <c r="K144" s="129"/>
      <c r="L144" s="114"/>
    </row>
    <row r="145" spans="1:12" ht="87.5" x14ac:dyDescent="0.35">
      <c r="A145" s="330" t="s">
        <v>168</v>
      </c>
      <c r="B145" s="326" t="s">
        <v>167</v>
      </c>
      <c r="C145" s="328" t="s">
        <v>803</v>
      </c>
      <c r="D145" s="330"/>
      <c r="E145" s="329"/>
      <c r="F145" s="114"/>
      <c r="G145" s="126"/>
      <c r="H145" s="127"/>
      <c r="I145" s="126" t="s">
        <v>669</v>
      </c>
      <c r="J145" s="128"/>
      <c r="K145" s="129"/>
      <c r="L145" s="114"/>
    </row>
    <row r="146" spans="1:12" ht="50" x14ac:dyDescent="0.35">
      <c r="A146" s="330" t="s">
        <v>166</v>
      </c>
      <c r="B146" s="326" t="s">
        <v>165</v>
      </c>
      <c r="C146" s="328" t="s">
        <v>804</v>
      </c>
      <c r="D146" s="330"/>
      <c r="E146" s="329"/>
      <c r="F146" s="114"/>
      <c r="G146" s="126"/>
      <c r="H146" s="127"/>
      <c r="I146" s="126" t="s">
        <v>669</v>
      </c>
      <c r="J146" s="128"/>
      <c r="K146" s="129"/>
      <c r="L146" s="114"/>
    </row>
    <row r="147" spans="1:12" ht="87.5" x14ac:dyDescent="0.35">
      <c r="A147" s="330" t="s">
        <v>164</v>
      </c>
      <c r="B147" s="326" t="s">
        <v>163</v>
      </c>
      <c r="C147" s="328" t="s">
        <v>768</v>
      </c>
      <c r="D147" s="330"/>
      <c r="E147" s="329"/>
      <c r="F147" s="114"/>
      <c r="G147" s="126"/>
      <c r="H147" s="127"/>
      <c r="I147" s="126" t="s">
        <v>669</v>
      </c>
      <c r="J147" s="128"/>
      <c r="K147" s="129"/>
      <c r="L147" s="114"/>
    </row>
    <row r="148" spans="1:12" ht="25.5" thickBot="1" x14ac:dyDescent="0.4">
      <c r="A148" s="330" t="s">
        <v>162</v>
      </c>
      <c r="B148" s="326" t="s">
        <v>62</v>
      </c>
      <c r="C148" s="328" t="s">
        <v>161</v>
      </c>
      <c r="D148" s="330"/>
      <c r="E148" s="337"/>
      <c r="F148" s="154"/>
      <c r="G148" s="155"/>
      <c r="H148" s="156"/>
      <c r="I148" s="155" t="s">
        <v>669</v>
      </c>
      <c r="J148" s="157"/>
      <c r="K148" s="158"/>
      <c r="L148" s="154"/>
    </row>
    <row r="149" spans="1:12" ht="27" customHeight="1" x14ac:dyDescent="0.35">
      <c r="A149" s="338" t="s">
        <v>699</v>
      </c>
      <c r="B149" s="338"/>
      <c r="C149" s="338"/>
      <c r="D149" s="338"/>
      <c r="E149" s="110"/>
      <c r="F149" s="110"/>
      <c r="G149" s="110"/>
      <c r="H149" s="110"/>
      <c r="I149" s="110"/>
      <c r="J149" s="110"/>
      <c r="K149" s="110"/>
      <c r="L149" s="110"/>
    </row>
    <row r="150" spans="1:12" x14ac:dyDescent="0.35">
      <c r="A150" s="110" t="s">
        <v>700</v>
      </c>
      <c r="B150" s="108"/>
      <c r="C150" s="108"/>
      <c r="D150" s="108"/>
      <c r="E150" s="111"/>
      <c r="F150" s="111"/>
      <c r="G150" s="111"/>
      <c r="H150" s="111"/>
      <c r="I150" s="111"/>
      <c r="J150" s="111"/>
      <c r="K150" s="111"/>
      <c r="L150" s="111"/>
    </row>
    <row r="151" spans="1:12" x14ac:dyDescent="0.35">
      <c r="A151" s="112"/>
      <c r="B151" s="108"/>
      <c r="C151" s="108"/>
      <c r="D151" s="108"/>
      <c r="E151" s="111"/>
      <c r="F151" s="111"/>
      <c r="G151" s="111"/>
      <c r="H151" s="111"/>
      <c r="I151" s="111"/>
      <c r="J151" s="111"/>
      <c r="K151" s="111"/>
      <c r="L151" s="111"/>
    </row>
    <row r="152" spans="1:12" x14ac:dyDescent="0.35">
      <c r="A152" s="112"/>
      <c r="B152" s="108"/>
      <c r="C152" s="108"/>
      <c r="D152" s="108"/>
      <c r="E152" s="111"/>
      <c r="F152" s="111"/>
      <c r="G152" s="111"/>
      <c r="H152" s="111"/>
      <c r="I152" s="111"/>
      <c r="J152" s="111"/>
      <c r="K152" s="111"/>
      <c r="L152" s="111"/>
    </row>
    <row r="153" spans="1:12" x14ac:dyDescent="0.35">
      <c r="A153" s="112"/>
      <c r="B153" s="108"/>
      <c r="C153" s="108"/>
      <c r="D153" s="108"/>
      <c r="E153" s="111"/>
      <c r="F153" s="111"/>
      <c r="G153" s="111"/>
      <c r="H153" s="111"/>
      <c r="I153" s="111"/>
      <c r="J153" s="111"/>
      <c r="K153" s="111"/>
      <c r="L153" s="111"/>
    </row>
    <row r="154" spans="1:12" x14ac:dyDescent="0.35">
      <c r="A154" s="112"/>
      <c r="B154" s="108"/>
      <c r="C154" s="108"/>
      <c r="D154" s="108"/>
      <c r="E154" s="111"/>
      <c r="F154" s="111"/>
      <c r="G154" s="111"/>
      <c r="H154" s="111"/>
      <c r="I154" s="111"/>
      <c r="J154" s="111"/>
      <c r="K154" s="111"/>
      <c r="L154" s="111"/>
    </row>
    <row r="155" spans="1:12" x14ac:dyDescent="0.35">
      <c r="A155" s="112"/>
      <c r="B155" s="108"/>
      <c r="C155" s="108"/>
      <c r="D155" s="108"/>
      <c r="E155" s="111"/>
      <c r="F155" s="111"/>
      <c r="G155" s="111"/>
      <c r="H155" s="111"/>
      <c r="I155" s="111"/>
      <c r="J155" s="111"/>
      <c r="K155" s="111"/>
      <c r="L155" s="111"/>
    </row>
    <row r="156" spans="1:12" x14ac:dyDescent="0.35">
      <c r="A156" s="112"/>
      <c r="B156" s="108"/>
      <c r="C156" s="108"/>
      <c r="D156" s="108"/>
      <c r="E156" s="111"/>
      <c r="F156" s="111"/>
      <c r="G156" s="111"/>
      <c r="H156" s="111"/>
      <c r="I156" s="111"/>
      <c r="J156" s="111"/>
      <c r="K156" s="111"/>
      <c r="L156" s="111"/>
    </row>
    <row r="157" spans="1:12" x14ac:dyDescent="0.35">
      <c r="A157" s="112"/>
      <c r="B157" s="108"/>
      <c r="C157" s="108"/>
      <c r="D157" s="108"/>
      <c r="E157" s="111"/>
      <c r="F157" s="111"/>
      <c r="G157" s="111"/>
      <c r="H157" s="111"/>
      <c r="I157" s="111"/>
      <c r="J157" s="111"/>
      <c r="K157" s="111"/>
      <c r="L157" s="111"/>
    </row>
    <row r="158" spans="1:12" x14ac:dyDescent="0.35">
      <c r="A158" s="112"/>
      <c r="B158" s="108"/>
      <c r="C158" s="108"/>
      <c r="D158" s="108"/>
      <c r="E158" s="111"/>
      <c r="F158" s="111"/>
      <c r="G158" s="111"/>
      <c r="H158" s="111"/>
      <c r="I158" s="111"/>
      <c r="J158" s="111"/>
      <c r="K158" s="111"/>
      <c r="L158" s="111"/>
    </row>
    <row r="159" spans="1:12" x14ac:dyDescent="0.35">
      <c r="A159" s="112"/>
      <c r="B159" s="108"/>
      <c r="C159" s="108"/>
      <c r="D159" s="108"/>
      <c r="E159" s="111"/>
      <c r="F159" s="111"/>
      <c r="G159" s="111"/>
      <c r="H159" s="111"/>
      <c r="I159" s="111"/>
      <c r="J159" s="111"/>
      <c r="K159" s="111"/>
      <c r="L159" s="111"/>
    </row>
    <row r="160" spans="1:12" x14ac:dyDescent="0.35">
      <c r="A160" s="112"/>
      <c r="B160" s="108"/>
      <c r="C160" s="108"/>
      <c r="D160" s="108"/>
      <c r="E160" s="111"/>
      <c r="F160" s="111"/>
      <c r="G160" s="111"/>
      <c r="H160" s="111"/>
      <c r="I160" s="111"/>
      <c r="J160" s="111"/>
      <c r="K160" s="111"/>
      <c r="L160" s="111"/>
    </row>
    <row r="161" spans="1:12" x14ac:dyDescent="0.35">
      <c r="A161" s="112"/>
      <c r="B161" s="108"/>
      <c r="C161" s="108"/>
      <c r="D161" s="108"/>
      <c r="E161" s="111"/>
      <c r="F161" s="111"/>
      <c r="G161" s="111"/>
      <c r="H161" s="111"/>
      <c r="I161" s="111"/>
      <c r="J161" s="111"/>
      <c r="K161" s="111"/>
      <c r="L161" s="111"/>
    </row>
    <row r="162" spans="1:12" x14ac:dyDescent="0.35">
      <c r="A162" s="112"/>
      <c r="B162" s="108"/>
      <c r="C162" s="108"/>
      <c r="D162" s="108"/>
      <c r="E162" s="111"/>
      <c r="F162" s="111"/>
      <c r="G162" s="111"/>
      <c r="H162" s="111"/>
      <c r="I162" s="111"/>
      <c r="J162" s="111"/>
      <c r="K162" s="111"/>
      <c r="L162" s="111"/>
    </row>
    <row r="163" spans="1:12" x14ac:dyDescent="0.35">
      <c r="A163" s="112"/>
      <c r="B163" s="108"/>
      <c r="C163" s="108"/>
      <c r="D163" s="108"/>
      <c r="E163" s="111"/>
      <c r="F163" s="111"/>
      <c r="G163" s="111"/>
      <c r="H163" s="111"/>
      <c r="I163" s="111"/>
      <c r="J163" s="111"/>
      <c r="K163" s="111"/>
      <c r="L163" s="111"/>
    </row>
    <row r="164" spans="1:12" x14ac:dyDescent="0.35">
      <c r="A164" s="112"/>
      <c r="B164" s="108"/>
      <c r="C164" s="108"/>
      <c r="D164" s="108"/>
      <c r="E164" s="111"/>
      <c r="F164" s="111"/>
      <c r="G164" s="111"/>
      <c r="H164" s="111"/>
      <c r="I164" s="111"/>
      <c r="J164" s="111"/>
      <c r="K164" s="111"/>
      <c r="L164" s="111"/>
    </row>
    <row r="165" spans="1:12" x14ac:dyDescent="0.35">
      <c r="A165" s="112"/>
      <c r="B165" s="108"/>
      <c r="C165" s="108"/>
      <c r="D165" s="108"/>
      <c r="E165" s="111"/>
      <c r="F165" s="111"/>
      <c r="G165" s="111"/>
      <c r="H165" s="111"/>
      <c r="I165" s="111"/>
      <c r="J165" s="111"/>
      <c r="K165" s="111"/>
      <c r="L165" s="111"/>
    </row>
    <row r="166" spans="1:12" x14ac:dyDescent="0.35">
      <c r="A166" s="112"/>
      <c r="B166" s="108"/>
      <c r="C166" s="108"/>
      <c r="D166" s="108"/>
      <c r="E166" s="111"/>
      <c r="F166" s="111"/>
      <c r="G166" s="111"/>
      <c r="H166" s="111"/>
      <c r="I166" s="111"/>
      <c r="J166" s="111"/>
      <c r="K166" s="111"/>
      <c r="L166" s="111"/>
    </row>
    <row r="167" spans="1:12" x14ac:dyDescent="0.35">
      <c r="A167" s="112"/>
      <c r="B167" s="108"/>
      <c r="C167" s="108"/>
      <c r="D167" s="108"/>
      <c r="E167" s="111"/>
      <c r="F167" s="111"/>
      <c r="G167" s="111"/>
      <c r="H167" s="111"/>
      <c r="I167" s="111"/>
      <c r="J167" s="111"/>
      <c r="K167" s="111"/>
      <c r="L167" s="111"/>
    </row>
    <row r="168" spans="1:12" x14ac:dyDescent="0.35">
      <c r="A168" s="112"/>
      <c r="B168" s="108"/>
      <c r="C168" s="108"/>
      <c r="D168" s="108"/>
      <c r="E168" s="111"/>
      <c r="F168" s="111"/>
      <c r="G168" s="111"/>
      <c r="H168" s="111"/>
      <c r="I168" s="111"/>
      <c r="J168" s="111"/>
      <c r="K168" s="111"/>
      <c r="L168" s="111"/>
    </row>
    <row r="169" spans="1:12" x14ac:dyDescent="0.35">
      <c r="A169" s="112"/>
      <c r="B169" s="108"/>
      <c r="C169" s="108"/>
      <c r="D169" s="108"/>
      <c r="E169" s="111"/>
      <c r="F169" s="111"/>
      <c r="G169" s="111"/>
      <c r="H169" s="111"/>
      <c r="I169" s="111"/>
      <c r="J169" s="111"/>
      <c r="K169" s="111"/>
      <c r="L169" s="111"/>
    </row>
    <row r="170" spans="1:12" x14ac:dyDescent="0.35">
      <c r="A170" s="112"/>
      <c r="B170" s="108"/>
      <c r="C170" s="108"/>
      <c r="D170" s="108"/>
      <c r="E170" s="111"/>
      <c r="F170" s="111"/>
      <c r="G170" s="111"/>
      <c r="H170" s="111"/>
      <c r="I170" s="111"/>
      <c r="J170" s="111"/>
      <c r="K170" s="111"/>
      <c r="L170" s="111"/>
    </row>
    <row r="171" spans="1:12" x14ac:dyDescent="0.35">
      <c r="A171" s="112"/>
      <c r="B171" s="108"/>
      <c r="C171" s="108"/>
      <c r="D171" s="108"/>
      <c r="E171" s="111"/>
      <c r="F171" s="111"/>
      <c r="G171" s="111"/>
      <c r="H171" s="111"/>
      <c r="I171" s="111"/>
      <c r="J171" s="111"/>
      <c r="K171" s="111"/>
      <c r="L171" s="111"/>
    </row>
    <row r="172" spans="1:12" x14ac:dyDescent="0.35">
      <c r="A172" s="112"/>
      <c r="B172" s="108"/>
      <c r="C172" s="108"/>
      <c r="D172" s="108"/>
      <c r="E172" s="111"/>
      <c r="F172" s="111"/>
      <c r="G172" s="111"/>
      <c r="H172" s="111"/>
      <c r="I172" s="111"/>
      <c r="J172" s="111"/>
      <c r="K172" s="111"/>
      <c r="L172" s="111"/>
    </row>
    <row r="173" spans="1:12" x14ac:dyDescent="0.35">
      <c r="A173" s="112"/>
      <c r="B173" s="108"/>
      <c r="C173" s="108"/>
      <c r="D173" s="108"/>
      <c r="E173" s="111"/>
      <c r="F173" s="111"/>
      <c r="G173" s="111"/>
      <c r="H173" s="111"/>
      <c r="I173" s="111"/>
      <c r="J173" s="111"/>
      <c r="K173" s="111"/>
      <c r="L173" s="111"/>
    </row>
    <row r="174" spans="1:12" x14ac:dyDescent="0.35">
      <c r="A174" s="112"/>
      <c r="B174" s="108"/>
      <c r="C174" s="108"/>
      <c r="D174" s="108"/>
      <c r="E174" s="111"/>
      <c r="F174" s="111"/>
      <c r="G174" s="111"/>
      <c r="H174" s="111"/>
      <c r="I174" s="111"/>
      <c r="J174" s="111"/>
      <c r="K174" s="111"/>
      <c r="L174" s="111"/>
    </row>
    <row r="175" spans="1:12" x14ac:dyDescent="0.35">
      <c r="A175" s="112"/>
      <c r="B175" s="108"/>
      <c r="C175" s="108"/>
      <c r="D175" s="108"/>
      <c r="E175" s="111"/>
      <c r="F175" s="111"/>
      <c r="G175" s="111"/>
      <c r="H175" s="111"/>
      <c r="I175" s="111"/>
      <c r="J175" s="111"/>
      <c r="K175" s="111"/>
      <c r="L175" s="111"/>
    </row>
    <row r="176" spans="1:12" x14ac:dyDescent="0.35">
      <c r="A176" s="112"/>
      <c r="B176" s="108"/>
      <c r="C176" s="108"/>
      <c r="D176" s="108"/>
      <c r="E176" s="111"/>
      <c r="F176" s="111"/>
      <c r="G176" s="111"/>
      <c r="H176" s="111"/>
      <c r="I176" s="111"/>
      <c r="J176" s="111"/>
      <c r="K176" s="111"/>
      <c r="L176" s="111"/>
    </row>
    <row r="177" spans="1:12" x14ac:dyDescent="0.35">
      <c r="A177" s="112"/>
      <c r="B177" s="108"/>
      <c r="C177" s="108"/>
      <c r="D177" s="108"/>
      <c r="E177" s="111"/>
      <c r="F177" s="111"/>
      <c r="G177" s="111"/>
      <c r="H177" s="111"/>
      <c r="I177" s="111"/>
      <c r="J177" s="111"/>
      <c r="K177" s="111"/>
      <c r="L177" s="111"/>
    </row>
    <row r="178" spans="1:12" x14ac:dyDescent="0.35">
      <c r="A178" s="112"/>
      <c r="B178" s="108"/>
      <c r="C178" s="108"/>
      <c r="D178" s="108"/>
      <c r="E178" s="111"/>
      <c r="F178" s="111"/>
      <c r="G178" s="111"/>
      <c r="H178" s="111"/>
      <c r="I178" s="111"/>
      <c r="J178" s="111"/>
      <c r="K178" s="111"/>
      <c r="L178" s="111"/>
    </row>
    <row r="179" spans="1:12" x14ac:dyDescent="0.35">
      <c r="A179" s="112"/>
      <c r="B179" s="108"/>
      <c r="C179" s="108"/>
      <c r="D179" s="108"/>
      <c r="E179" s="111"/>
      <c r="F179" s="111"/>
      <c r="G179" s="111"/>
      <c r="H179" s="111"/>
      <c r="I179" s="111"/>
      <c r="J179" s="111"/>
      <c r="K179" s="111"/>
      <c r="L179" s="111"/>
    </row>
    <row r="180" spans="1:12" x14ac:dyDescent="0.35">
      <c r="A180" s="112"/>
      <c r="B180" s="108"/>
      <c r="C180" s="108"/>
      <c r="D180" s="108"/>
      <c r="E180" s="111"/>
      <c r="F180" s="111"/>
      <c r="G180" s="111"/>
      <c r="H180" s="111"/>
      <c r="I180" s="111"/>
      <c r="J180" s="111"/>
      <c r="K180" s="111"/>
      <c r="L180" s="111"/>
    </row>
    <row r="181" spans="1:12" x14ac:dyDescent="0.35">
      <c r="A181" s="112"/>
      <c r="B181" s="108"/>
      <c r="C181" s="108"/>
      <c r="D181" s="108"/>
      <c r="E181" s="111"/>
      <c r="F181" s="111"/>
      <c r="G181" s="111"/>
      <c r="H181" s="111"/>
      <c r="I181" s="111"/>
      <c r="J181" s="111"/>
      <c r="K181" s="111"/>
      <c r="L181" s="111"/>
    </row>
    <row r="182" spans="1:12" x14ac:dyDescent="0.35">
      <c r="A182" s="112"/>
      <c r="B182" s="108"/>
      <c r="C182" s="108"/>
      <c r="D182" s="108"/>
      <c r="E182" s="111"/>
      <c r="F182" s="111"/>
      <c r="G182" s="111"/>
      <c r="H182" s="111"/>
      <c r="I182" s="111"/>
      <c r="J182" s="111"/>
      <c r="K182" s="111"/>
      <c r="L182" s="111"/>
    </row>
    <row r="183" spans="1:12" x14ac:dyDescent="0.35">
      <c r="A183" s="112"/>
      <c r="B183" s="108"/>
      <c r="C183" s="108"/>
      <c r="D183" s="108"/>
      <c r="E183" s="111"/>
      <c r="F183" s="111"/>
      <c r="G183" s="111"/>
      <c r="H183" s="111"/>
      <c r="I183" s="111"/>
      <c r="J183" s="111"/>
      <c r="K183" s="111"/>
      <c r="L183" s="111"/>
    </row>
    <row r="184" spans="1:12" x14ac:dyDescent="0.35">
      <c r="A184" s="112"/>
      <c r="B184" s="108"/>
      <c r="C184" s="108"/>
      <c r="D184" s="108"/>
      <c r="E184" s="111"/>
      <c r="F184" s="111"/>
      <c r="G184" s="111"/>
      <c r="H184" s="111"/>
      <c r="I184" s="111"/>
      <c r="J184" s="111"/>
      <c r="K184" s="111"/>
      <c r="L184" s="111"/>
    </row>
    <row r="185" spans="1:12" x14ac:dyDescent="0.35">
      <c r="A185" s="112"/>
      <c r="B185" s="108"/>
      <c r="C185" s="108"/>
      <c r="D185" s="108"/>
      <c r="E185" s="111"/>
      <c r="F185" s="111"/>
      <c r="G185" s="111"/>
      <c r="H185" s="111"/>
      <c r="I185" s="111"/>
      <c r="J185" s="111"/>
      <c r="K185" s="111"/>
      <c r="L185" s="111"/>
    </row>
    <row r="186" spans="1:12" x14ac:dyDescent="0.35">
      <c r="A186" s="112"/>
      <c r="B186" s="108"/>
      <c r="C186" s="108"/>
      <c r="D186" s="108"/>
      <c r="E186" s="111"/>
      <c r="F186" s="111"/>
      <c r="G186" s="111"/>
      <c r="H186" s="111"/>
      <c r="I186" s="111"/>
      <c r="J186" s="111"/>
      <c r="K186" s="111"/>
      <c r="L186" s="111"/>
    </row>
    <row r="187" spans="1:12" x14ac:dyDescent="0.35">
      <c r="A187" s="112"/>
      <c r="B187" s="108"/>
      <c r="C187" s="108"/>
      <c r="D187" s="108"/>
      <c r="E187" s="111"/>
      <c r="F187" s="111"/>
      <c r="G187" s="111"/>
      <c r="H187" s="111"/>
      <c r="I187" s="111"/>
      <c r="J187" s="111"/>
      <c r="K187" s="111"/>
      <c r="L187" s="111"/>
    </row>
    <row r="188" spans="1:12" x14ac:dyDescent="0.35">
      <c r="A188" s="112"/>
      <c r="B188" s="108"/>
      <c r="C188" s="108"/>
      <c r="D188" s="108"/>
      <c r="E188" s="111"/>
      <c r="F188" s="111"/>
      <c r="G188" s="111"/>
      <c r="H188" s="111"/>
      <c r="I188" s="111"/>
      <c r="J188" s="111"/>
      <c r="K188" s="111"/>
      <c r="L188" s="111"/>
    </row>
    <row r="189" spans="1:12" x14ac:dyDescent="0.35">
      <c r="A189" s="112"/>
      <c r="B189" s="108"/>
      <c r="C189" s="108"/>
      <c r="D189" s="108"/>
      <c r="E189" s="111"/>
      <c r="F189" s="111"/>
      <c r="G189" s="111"/>
      <c r="H189" s="111"/>
      <c r="I189" s="111"/>
      <c r="J189" s="111"/>
      <c r="K189" s="111"/>
      <c r="L189" s="111"/>
    </row>
    <row r="190" spans="1:12" x14ac:dyDescent="0.35">
      <c r="A190" s="112"/>
      <c r="B190" s="108"/>
      <c r="C190" s="108"/>
      <c r="D190" s="108"/>
      <c r="E190" s="111"/>
      <c r="F190" s="111"/>
      <c r="G190" s="111"/>
      <c r="H190" s="111"/>
      <c r="I190" s="111"/>
      <c r="J190" s="111"/>
      <c r="K190" s="111"/>
      <c r="L190" s="111"/>
    </row>
    <row r="191" spans="1:12" x14ac:dyDescent="0.35">
      <c r="A191" s="112"/>
      <c r="B191" s="108"/>
      <c r="C191" s="108"/>
      <c r="D191" s="108"/>
      <c r="E191" s="111"/>
      <c r="F191" s="111"/>
      <c r="G191" s="111"/>
      <c r="H191" s="111"/>
      <c r="I191" s="111"/>
      <c r="J191" s="111"/>
      <c r="K191" s="111"/>
      <c r="L191" s="111"/>
    </row>
    <row r="192" spans="1:12" x14ac:dyDescent="0.35">
      <c r="A192" s="112"/>
      <c r="B192" s="108"/>
      <c r="C192" s="108"/>
      <c r="D192" s="108"/>
      <c r="E192" s="111"/>
      <c r="F192" s="111"/>
      <c r="G192" s="111"/>
      <c r="H192" s="111"/>
      <c r="I192" s="111"/>
      <c r="J192" s="111"/>
      <c r="K192" s="111"/>
      <c r="L192" s="111"/>
    </row>
    <row r="193" spans="1:12" x14ac:dyDescent="0.35">
      <c r="A193" s="112"/>
      <c r="B193" s="108"/>
      <c r="C193" s="108"/>
      <c r="D193" s="108"/>
      <c r="E193" s="111"/>
      <c r="F193" s="111"/>
      <c r="G193" s="111"/>
      <c r="H193" s="111"/>
      <c r="I193" s="111"/>
      <c r="J193" s="111"/>
      <c r="K193" s="111"/>
      <c r="L193" s="111"/>
    </row>
    <row r="194" spans="1:12" x14ac:dyDescent="0.35">
      <c r="A194" s="112"/>
      <c r="B194" s="108"/>
      <c r="C194" s="108"/>
      <c r="D194" s="108"/>
      <c r="E194" s="111"/>
      <c r="F194" s="111"/>
      <c r="G194" s="111"/>
      <c r="H194" s="111"/>
      <c r="I194" s="111"/>
      <c r="J194" s="111"/>
      <c r="K194" s="111"/>
      <c r="L194" s="111"/>
    </row>
    <row r="195" spans="1:12" x14ac:dyDescent="0.35">
      <c r="A195" s="112"/>
      <c r="B195" s="108"/>
      <c r="C195" s="108"/>
      <c r="D195" s="108"/>
      <c r="E195" s="111"/>
      <c r="F195" s="111"/>
      <c r="G195" s="111"/>
      <c r="H195" s="111"/>
      <c r="I195" s="111"/>
      <c r="J195" s="111"/>
      <c r="K195" s="111"/>
      <c r="L195" s="111"/>
    </row>
    <row r="196" spans="1:12" x14ac:dyDescent="0.35">
      <c r="A196" s="112"/>
      <c r="B196" s="108"/>
      <c r="C196" s="108"/>
      <c r="D196" s="108"/>
      <c r="E196" s="111"/>
      <c r="F196" s="111"/>
      <c r="G196" s="111"/>
      <c r="H196" s="111"/>
      <c r="I196" s="111"/>
      <c r="J196" s="111"/>
      <c r="K196" s="111"/>
      <c r="L196" s="111"/>
    </row>
    <row r="197" spans="1:12" x14ac:dyDescent="0.35">
      <c r="A197" s="112"/>
      <c r="B197" s="108"/>
      <c r="C197" s="108"/>
      <c r="D197" s="108"/>
      <c r="E197" s="111"/>
      <c r="F197" s="111"/>
      <c r="G197" s="111"/>
      <c r="H197" s="111"/>
      <c r="I197" s="111"/>
      <c r="J197" s="111"/>
      <c r="K197" s="111"/>
      <c r="L197" s="111"/>
    </row>
    <row r="198" spans="1:12" x14ac:dyDescent="0.35">
      <c r="A198" s="112"/>
      <c r="B198" s="108"/>
      <c r="C198" s="108"/>
      <c r="D198" s="108"/>
      <c r="E198" s="111"/>
      <c r="F198" s="111"/>
      <c r="G198" s="111"/>
      <c r="H198" s="111"/>
      <c r="I198" s="111"/>
      <c r="J198" s="111"/>
      <c r="K198" s="111"/>
      <c r="L198" s="111"/>
    </row>
    <row r="199" spans="1:12" x14ac:dyDescent="0.35">
      <c r="A199" s="112"/>
      <c r="B199" s="108"/>
      <c r="C199" s="108"/>
      <c r="D199" s="108"/>
      <c r="E199" s="111"/>
      <c r="F199" s="111"/>
      <c r="G199" s="111"/>
      <c r="H199" s="111"/>
      <c r="I199" s="111"/>
      <c r="J199" s="111"/>
      <c r="K199" s="111"/>
      <c r="L199" s="111"/>
    </row>
    <row r="200" spans="1:12" x14ac:dyDescent="0.35">
      <c r="A200" s="112"/>
      <c r="B200" s="108"/>
      <c r="C200" s="108"/>
      <c r="D200" s="108"/>
      <c r="E200" s="111"/>
      <c r="F200" s="111"/>
      <c r="G200" s="111"/>
      <c r="H200" s="111"/>
      <c r="I200" s="111"/>
      <c r="J200" s="111"/>
      <c r="K200" s="111"/>
      <c r="L200" s="111"/>
    </row>
    <row r="201" spans="1:12" x14ac:dyDescent="0.35">
      <c r="A201" s="112"/>
      <c r="B201" s="108"/>
      <c r="C201" s="108"/>
      <c r="D201" s="108"/>
      <c r="E201" s="111"/>
      <c r="F201" s="111"/>
      <c r="G201" s="111"/>
      <c r="H201" s="111"/>
      <c r="I201" s="111"/>
      <c r="J201" s="111"/>
      <c r="K201" s="111"/>
      <c r="L201" s="111"/>
    </row>
    <row r="202" spans="1:12" x14ac:dyDescent="0.35">
      <c r="A202" s="112"/>
      <c r="B202" s="108"/>
      <c r="C202" s="108"/>
      <c r="D202" s="108"/>
      <c r="E202" s="111"/>
      <c r="F202" s="111"/>
      <c r="G202" s="111"/>
      <c r="H202" s="111"/>
      <c r="I202" s="111"/>
      <c r="J202" s="111"/>
      <c r="K202" s="111"/>
      <c r="L202" s="111"/>
    </row>
    <row r="203" spans="1:12" x14ac:dyDescent="0.35">
      <c r="A203" s="112"/>
      <c r="B203" s="108"/>
      <c r="C203" s="108"/>
      <c r="D203" s="108"/>
      <c r="E203" s="111"/>
      <c r="F203" s="111"/>
      <c r="G203" s="111"/>
      <c r="H203" s="111"/>
      <c r="I203" s="111"/>
      <c r="J203" s="111"/>
      <c r="K203" s="111"/>
      <c r="L203" s="111"/>
    </row>
    <row r="204" spans="1:12" x14ac:dyDescent="0.35">
      <c r="A204" s="112"/>
      <c r="B204" s="108"/>
      <c r="C204" s="108"/>
      <c r="D204" s="108"/>
      <c r="E204" s="111"/>
      <c r="F204" s="111"/>
      <c r="G204" s="111"/>
      <c r="H204" s="111"/>
      <c r="I204" s="111"/>
      <c r="J204" s="111"/>
      <c r="K204" s="111"/>
      <c r="L204" s="111"/>
    </row>
    <row r="205" spans="1:12" x14ac:dyDescent="0.35">
      <c r="A205" s="112"/>
      <c r="B205" s="108"/>
      <c r="C205" s="108"/>
      <c r="D205" s="108"/>
      <c r="E205" s="111"/>
      <c r="F205" s="111"/>
      <c r="G205" s="111"/>
      <c r="H205" s="111"/>
      <c r="I205" s="111"/>
      <c r="J205" s="111"/>
      <c r="K205" s="111"/>
      <c r="L205" s="111"/>
    </row>
    <row r="206" spans="1:12" x14ac:dyDescent="0.35">
      <c r="A206" s="112"/>
      <c r="B206" s="108"/>
      <c r="C206" s="108"/>
      <c r="D206" s="108"/>
      <c r="E206" s="111"/>
      <c r="F206" s="111"/>
      <c r="G206" s="111"/>
      <c r="H206" s="111"/>
      <c r="I206" s="111"/>
      <c r="J206" s="111"/>
      <c r="K206" s="111"/>
      <c r="L206" s="111"/>
    </row>
    <row r="207" spans="1:12" x14ac:dyDescent="0.35">
      <c r="A207" s="112"/>
      <c r="B207" s="108"/>
      <c r="C207" s="108"/>
      <c r="D207" s="108"/>
      <c r="E207" s="111"/>
      <c r="F207" s="111"/>
      <c r="G207" s="111"/>
      <c r="H207" s="111"/>
      <c r="I207" s="111"/>
      <c r="J207" s="111"/>
      <c r="K207" s="111"/>
      <c r="L207" s="111"/>
    </row>
    <row r="208" spans="1:12" x14ac:dyDescent="0.35">
      <c r="A208" s="112"/>
      <c r="B208" s="108"/>
      <c r="C208" s="108"/>
      <c r="D208" s="108"/>
      <c r="E208" s="111"/>
      <c r="F208" s="111"/>
      <c r="G208" s="111"/>
      <c r="H208" s="111"/>
      <c r="I208" s="111"/>
      <c r="J208" s="111"/>
      <c r="K208" s="111"/>
      <c r="L208" s="111"/>
    </row>
    <row r="209" spans="1:12" x14ac:dyDescent="0.35">
      <c r="A209" s="112"/>
      <c r="B209" s="108"/>
      <c r="C209" s="108"/>
      <c r="D209" s="108"/>
      <c r="E209" s="111"/>
      <c r="F209" s="111"/>
      <c r="G209" s="111"/>
      <c r="H209" s="111"/>
      <c r="I209" s="111"/>
      <c r="J209" s="111"/>
      <c r="K209" s="111"/>
      <c r="L209" s="111"/>
    </row>
    <row r="210" spans="1:12" x14ac:dyDescent="0.35">
      <c r="A210" s="112"/>
      <c r="B210" s="108"/>
      <c r="C210" s="108"/>
      <c r="D210" s="108"/>
      <c r="E210" s="111"/>
      <c r="F210" s="111"/>
      <c r="G210" s="111"/>
      <c r="H210" s="111"/>
      <c r="I210" s="111"/>
      <c r="J210" s="111"/>
      <c r="K210" s="111"/>
      <c r="L210" s="111"/>
    </row>
    <row r="211" spans="1:12" x14ac:dyDescent="0.35">
      <c r="A211" s="112"/>
      <c r="B211" s="108"/>
      <c r="C211" s="108"/>
      <c r="D211" s="108"/>
      <c r="E211" s="111"/>
      <c r="F211" s="111"/>
      <c r="G211" s="111"/>
      <c r="H211" s="111"/>
      <c r="I211" s="111"/>
      <c r="J211" s="111"/>
      <c r="K211" s="111"/>
      <c r="L211" s="111"/>
    </row>
    <row r="212" spans="1:12" x14ac:dyDescent="0.35">
      <c r="A212" s="112"/>
      <c r="B212" s="108"/>
      <c r="C212" s="108"/>
      <c r="D212" s="108"/>
      <c r="E212" s="111"/>
      <c r="F212" s="111"/>
      <c r="G212" s="111"/>
      <c r="H212" s="111"/>
      <c r="I212" s="111"/>
      <c r="J212" s="111"/>
      <c r="K212" s="111"/>
      <c r="L212" s="111"/>
    </row>
    <row r="213" spans="1:12" x14ac:dyDescent="0.35">
      <c r="A213" s="112"/>
      <c r="B213" s="108"/>
      <c r="C213" s="108"/>
      <c r="D213" s="108"/>
      <c r="E213" s="111"/>
      <c r="F213" s="111"/>
      <c r="G213" s="111"/>
      <c r="H213" s="111"/>
      <c r="I213" s="111"/>
      <c r="J213" s="111"/>
      <c r="K213" s="111"/>
      <c r="L213" s="111"/>
    </row>
    <row r="214" spans="1:12" x14ac:dyDescent="0.35">
      <c r="A214" s="112"/>
      <c r="B214" s="108"/>
      <c r="C214" s="108"/>
      <c r="D214" s="108"/>
      <c r="E214" s="111"/>
      <c r="F214" s="111"/>
      <c r="G214" s="111"/>
      <c r="H214" s="111"/>
      <c r="I214" s="111"/>
      <c r="J214" s="111"/>
      <c r="K214" s="111"/>
      <c r="L214" s="111"/>
    </row>
    <row r="215" spans="1:12" x14ac:dyDescent="0.35">
      <c r="A215" s="112"/>
      <c r="B215" s="108"/>
      <c r="C215" s="108"/>
      <c r="D215" s="108"/>
      <c r="E215" s="111"/>
      <c r="F215" s="111"/>
      <c r="G215" s="111"/>
      <c r="H215" s="111"/>
      <c r="I215" s="111"/>
      <c r="J215" s="111"/>
      <c r="K215" s="111"/>
      <c r="L215" s="111"/>
    </row>
    <row r="216" spans="1:12" x14ac:dyDescent="0.35">
      <c r="A216" s="112"/>
      <c r="B216" s="108"/>
      <c r="C216" s="108"/>
      <c r="D216" s="108"/>
      <c r="E216" s="111"/>
      <c r="F216" s="111"/>
      <c r="G216" s="111"/>
      <c r="H216" s="111"/>
      <c r="I216" s="111"/>
      <c r="J216" s="111"/>
      <c r="K216" s="111"/>
      <c r="L216" s="111"/>
    </row>
    <row r="217" spans="1:12" x14ac:dyDescent="0.35">
      <c r="A217" s="112"/>
      <c r="B217" s="108"/>
      <c r="C217" s="108"/>
      <c r="D217" s="108"/>
      <c r="E217" s="111"/>
      <c r="F217" s="111"/>
      <c r="G217" s="111"/>
      <c r="H217" s="111"/>
      <c r="I217" s="111"/>
      <c r="J217" s="111"/>
      <c r="K217" s="111"/>
      <c r="L217" s="111"/>
    </row>
    <row r="218" spans="1:12" x14ac:dyDescent="0.35">
      <c r="A218" s="112"/>
      <c r="B218" s="108"/>
      <c r="C218" s="108"/>
      <c r="D218" s="108"/>
      <c r="E218" s="111"/>
      <c r="F218" s="111"/>
      <c r="G218" s="111"/>
      <c r="H218" s="111"/>
      <c r="I218" s="111"/>
      <c r="J218" s="111"/>
      <c r="K218" s="111"/>
      <c r="L218" s="111"/>
    </row>
    <row r="219" spans="1:12" x14ac:dyDescent="0.35">
      <c r="A219" s="112"/>
      <c r="B219" s="108"/>
      <c r="C219" s="108"/>
      <c r="D219" s="108"/>
      <c r="E219" s="111"/>
      <c r="F219" s="111"/>
      <c r="G219" s="111"/>
      <c r="H219" s="111"/>
      <c r="I219" s="111"/>
      <c r="J219" s="111"/>
      <c r="K219" s="111"/>
      <c r="L219" s="111"/>
    </row>
    <row r="220" spans="1:12" x14ac:dyDescent="0.35">
      <c r="A220" s="112"/>
      <c r="B220" s="108"/>
      <c r="C220" s="108"/>
      <c r="D220" s="108"/>
      <c r="E220" s="111"/>
      <c r="F220" s="111"/>
      <c r="G220" s="111"/>
      <c r="H220" s="111"/>
      <c r="I220" s="111"/>
      <c r="J220" s="111"/>
      <c r="K220" s="111"/>
      <c r="L220" s="111"/>
    </row>
    <row r="221" spans="1:12" x14ac:dyDescent="0.35">
      <c r="A221" s="112"/>
      <c r="B221" s="108"/>
      <c r="C221" s="108"/>
      <c r="D221" s="108"/>
      <c r="E221" s="111"/>
      <c r="F221" s="111"/>
      <c r="G221" s="111"/>
      <c r="H221" s="111"/>
      <c r="I221" s="111"/>
      <c r="J221" s="111"/>
      <c r="K221" s="111"/>
      <c r="L221" s="111"/>
    </row>
    <row r="222" spans="1:12" x14ac:dyDescent="0.35">
      <c r="A222" s="112"/>
      <c r="B222" s="108"/>
      <c r="C222" s="108"/>
      <c r="D222" s="108"/>
      <c r="E222" s="111"/>
      <c r="F222" s="111"/>
      <c r="G222" s="111"/>
      <c r="H222" s="111"/>
      <c r="I222" s="111"/>
      <c r="J222" s="111"/>
      <c r="K222" s="111"/>
      <c r="L222" s="111"/>
    </row>
    <row r="223" spans="1:12" x14ac:dyDescent="0.35">
      <c r="A223" s="112"/>
      <c r="B223" s="108"/>
      <c r="C223" s="108"/>
      <c r="D223" s="108"/>
      <c r="E223" s="111"/>
      <c r="F223" s="111"/>
      <c r="G223" s="111"/>
      <c r="H223" s="111"/>
      <c r="I223" s="111"/>
      <c r="J223" s="111"/>
      <c r="K223" s="111"/>
      <c r="L223" s="111"/>
    </row>
    <row r="224" spans="1:12" x14ac:dyDescent="0.35">
      <c r="A224" s="112"/>
      <c r="B224" s="108"/>
      <c r="C224" s="108"/>
      <c r="D224" s="108"/>
      <c r="E224" s="111"/>
      <c r="F224" s="111"/>
      <c r="G224" s="111"/>
      <c r="H224" s="111"/>
      <c r="I224" s="111"/>
      <c r="J224" s="111"/>
      <c r="K224" s="111"/>
      <c r="L224" s="111"/>
    </row>
    <row r="225" spans="1:12" x14ac:dyDescent="0.35">
      <c r="A225" s="112"/>
      <c r="B225" s="108"/>
      <c r="C225" s="108"/>
      <c r="D225" s="108"/>
      <c r="E225" s="111"/>
      <c r="F225" s="111"/>
      <c r="G225" s="111"/>
      <c r="H225" s="111"/>
      <c r="I225" s="111"/>
      <c r="J225" s="111"/>
      <c r="K225" s="111"/>
      <c r="L225" s="111"/>
    </row>
    <row r="226" spans="1:12" x14ac:dyDescent="0.35">
      <c r="A226" s="112"/>
      <c r="B226" s="108"/>
      <c r="C226" s="108"/>
      <c r="D226" s="108"/>
      <c r="E226" s="111"/>
      <c r="F226" s="111"/>
      <c r="G226" s="111"/>
      <c r="H226" s="111"/>
      <c r="I226" s="111"/>
      <c r="J226" s="111"/>
      <c r="K226" s="111"/>
      <c r="L226" s="111"/>
    </row>
  </sheetData>
  <mergeCells count="1">
    <mergeCell ref="J4:K4"/>
  </mergeCells>
  <pageMargins left="0.7" right="0.7" top="0.75" bottom="0.75" header="0.3" footer="0.3"/>
  <pageSetup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55" bestFit="1" customWidth="1"/>
    <col min="2" max="2" width="25.54296875" style="54" customWidth="1"/>
    <col min="3" max="3" width="20.453125" style="54" customWidth="1"/>
    <col min="4" max="4" width="14.7265625" style="54" customWidth="1"/>
    <col min="5" max="5" width="21.54296875" style="52" customWidth="1"/>
    <col min="6" max="6" width="23" style="52" customWidth="1"/>
    <col min="7" max="8" width="29.7265625" style="52" customWidth="1"/>
    <col min="9" max="9" width="19" style="54" customWidth="1"/>
    <col min="10" max="11" width="25.54296875" style="54" customWidth="1"/>
    <col min="12" max="13" width="21.7265625" style="54" customWidth="1"/>
    <col min="14" max="15" width="19" style="54" customWidth="1"/>
    <col min="16" max="16" width="21.7265625" style="54" customWidth="1"/>
    <col min="17" max="17" width="21.453125" style="52" customWidth="1"/>
    <col min="18" max="18" width="19" style="52" customWidth="1"/>
    <col min="19" max="19" width="19.7265625" style="52" customWidth="1"/>
    <col min="20" max="20" width="18.26953125" style="52" customWidth="1"/>
    <col min="21" max="21" width="19" style="52" customWidth="1"/>
    <col min="22" max="22" width="19" style="54" customWidth="1"/>
    <col min="23" max="23" width="21.81640625" style="54" customWidth="1"/>
    <col min="24" max="25" width="30.453125" style="52" customWidth="1"/>
    <col min="26" max="26" width="32.26953125" style="52" customWidth="1"/>
    <col min="27" max="27" width="19" style="52" customWidth="1"/>
    <col min="28" max="28" width="19.54296875" style="52" customWidth="1"/>
    <col min="29" max="29" width="18.54296875" style="52" customWidth="1"/>
    <col min="30" max="30" width="15.26953125" style="52" customWidth="1"/>
    <col min="31" max="32" width="20" style="52" customWidth="1"/>
    <col min="33" max="33" width="17.26953125" style="52" customWidth="1"/>
    <col min="34" max="34" width="17.7265625" style="52" customWidth="1"/>
    <col min="35" max="35" width="20.453125" style="52" customWidth="1"/>
    <col min="36" max="36" width="23" style="52" customWidth="1"/>
    <col min="37" max="37" width="25" style="52" customWidth="1"/>
    <col min="38" max="38" width="4" style="2" customWidth="1"/>
    <col min="39" max="39" width="30.54296875" style="53" customWidth="1"/>
    <col min="40" max="50" width="12.26953125" style="52" customWidth="1"/>
    <col min="51" max="16384" width="9.26953125" style="1"/>
  </cols>
  <sheetData>
    <row r="1" spans="1:50" x14ac:dyDescent="0.35">
      <c r="A1" s="85" t="s">
        <v>629</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84"/>
      <c r="AN1" s="2"/>
      <c r="AO1" s="2"/>
      <c r="AP1" s="2"/>
      <c r="AQ1" s="2"/>
      <c r="AR1" s="2"/>
      <c r="AS1" s="2"/>
      <c r="AT1" s="2"/>
      <c r="AU1" s="2"/>
      <c r="AV1" s="2"/>
      <c r="AW1" s="2"/>
      <c r="AX1" s="2"/>
    </row>
    <row r="2" spans="1:50" s="78" customFormat="1" ht="15" customHeight="1" x14ac:dyDescent="0.35">
      <c r="A2" s="83" t="s">
        <v>91</v>
      </c>
      <c r="C2" s="78" t="s">
        <v>83</v>
      </c>
      <c r="D2" s="78" t="s">
        <v>80</v>
      </c>
      <c r="E2" s="79" t="s">
        <v>73</v>
      </c>
      <c r="F2" s="79" t="s">
        <v>60</v>
      </c>
      <c r="G2" s="79" t="s">
        <v>57</v>
      </c>
      <c r="H2" s="79" t="s">
        <v>712</v>
      </c>
      <c r="I2" s="79" t="s">
        <v>715</v>
      </c>
      <c r="J2" s="78" t="s">
        <v>144</v>
      </c>
      <c r="K2" s="78" t="s">
        <v>628</v>
      </c>
      <c r="L2" s="78" t="s">
        <v>134</v>
      </c>
      <c r="M2" s="78" t="s">
        <v>132</v>
      </c>
      <c r="N2" s="78" t="s">
        <v>717</v>
      </c>
      <c r="O2" s="78" t="s">
        <v>96</v>
      </c>
      <c r="P2" s="78" t="s">
        <v>627</v>
      </c>
      <c r="Q2" s="79" t="s">
        <v>627</v>
      </c>
      <c r="R2" s="79" t="s">
        <v>627</v>
      </c>
      <c r="S2" s="79" t="s">
        <v>627</v>
      </c>
      <c r="T2" s="79" t="s">
        <v>627</v>
      </c>
      <c r="U2" s="79" t="s">
        <v>627</v>
      </c>
      <c r="V2" s="79" t="s">
        <v>627</v>
      </c>
      <c r="W2" s="79" t="s">
        <v>813</v>
      </c>
      <c r="X2" s="82" t="s">
        <v>189</v>
      </c>
      <c r="Y2" s="82" t="s">
        <v>187</v>
      </c>
      <c r="Z2" s="82" t="s">
        <v>171</v>
      </c>
      <c r="AA2" s="82" t="s">
        <v>162</v>
      </c>
      <c r="AB2" s="82" t="s">
        <v>626</v>
      </c>
      <c r="AC2" s="79" t="s">
        <v>625</v>
      </c>
      <c r="AD2" s="79" t="s">
        <v>625</v>
      </c>
      <c r="AE2" s="79" t="s">
        <v>625</v>
      </c>
      <c r="AF2" s="79" t="s">
        <v>624</v>
      </c>
      <c r="AG2" s="79" t="s">
        <v>624</v>
      </c>
      <c r="AH2" s="79" t="s">
        <v>624</v>
      </c>
      <c r="AI2" s="79" t="s">
        <v>624</v>
      </c>
      <c r="AJ2" s="79" t="s">
        <v>366</v>
      </c>
      <c r="AK2" s="79" t="s">
        <v>363</v>
      </c>
      <c r="AL2" s="81"/>
      <c r="AM2" s="80"/>
      <c r="AN2" s="79"/>
      <c r="AO2" s="79"/>
      <c r="AP2" s="79"/>
      <c r="AQ2" s="79"/>
      <c r="AR2" s="79"/>
      <c r="AS2" s="79"/>
      <c r="AT2" s="79"/>
      <c r="AU2" s="79"/>
      <c r="AV2" s="79"/>
      <c r="AW2" s="79"/>
      <c r="AX2" s="79"/>
    </row>
    <row r="3" spans="1:50" s="71" customFormat="1" ht="84" x14ac:dyDescent="0.35">
      <c r="A3" s="77" t="s">
        <v>90</v>
      </c>
      <c r="B3" s="76" t="s">
        <v>623</v>
      </c>
      <c r="C3" s="76" t="s">
        <v>82</v>
      </c>
      <c r="D3" s="76" t="s">
        <v>79</v>
      </c>
      <c r="E3" s="76" t="s">
        <v>72</v>
      </c>
      <c r="F3" s="76" t="s">
        <v>59</v>
      </c>
      <c r="G3" s="76" t="s">
        <v>56</v>
      </c>
      <c r="H3" s="76" t="s">
        <v>633</v>
      </c>
      <c r="I3" s="76" t="s">
        <v>93</v>
      </c>
      <c r="J3" s="76" t="s">
        <v>143</v>
      </c>
      <c r="K3" s="76" t="s">
        <v>622</v>
      </c>
      <c r="L3" s="76" t="s">
        <v>133</v>
      </c>
      <c r="M3" s="76" t="s">
        <v>131</v>
      </c>
      <c r="N3" s="76" t="s">
        <v>97</v>
      </c>
      <c r="O3" s="76" t="s">
        <v>95</v>
      </c>
      <c r="P3" s="76" t="s">
        <v>159</v>
      </c>
      <c r="Q3" s="76" t="s">
        <v>621</v>
      </c>
      <c r="R3" s="77" t="s">
        <v>156</v>
      </c>
      <c r="S3" s="77" t="s">
        <v>155</v>
      </c>
      <c r="T3" s="77" t="s">
        <v>154</v>
      </c>
      <c r="U3" s="77" t="s">
        <v>153</v>
      </c>
      <c r="V3" s="76" t="s">
        <v>152</v>
      </c>
      <c r="W3" s="72" t="s">
        <v>814</v>
      </c>
      <c r="X3" s="76" t="s">
        <v>188</v>
      </c>
      <c r="Y3" s="76" t="s">
        <v>98</v>
      </c>
      <c r="Z3" s="76" t="s">
        <v>170</v>
      </c>
      <c r="AA3" s="76" t="s">
        <v>62</v>
      </c>
      <c r="AB3" s="76" t="s">
        <v>620</v>
      </c>
      <c r="AC3" s="76" t="s">
        <v>346</v>
      </c>
      <c r="AD3" s="76" t="s">
        <v>343</v>
      </c>
      <c r="AE3" s="77" t="s">
        <v>341</v>
      </c>
      <c r="AF3" s="76" t="s">
        <v>346</v>
      </c>
      <c r="AG3" s="76" t="s">
        <v>356</v>
      </c>
      <c r="AH3" s="76" t="s">
        <v>355</v>
      </c>
      <c r="AI3" s="76" t="s">
        <v>348</v>
      </c>
      <c r="AJ3" s="75" t="s">
        <v>365</v>
      </c>
      <c r="AK3" s="75" t="s">
        <v>362</v>
      </c>
      <c r="AL3" s="74"/>
      <c r="AM3" s="73" t="s">
        <v>619</v>
      </c>
      <c r="AN3" s="72"/>
      <c r="AO3" s="72"/>
      <c r="AP3" s="72"/>
      <c r="AQ3" s="72"/>
      <c r="AR3" s="72"/>
      <c r="AS3" s="72"/>
      <c r="AT3" s="72"/>
      <c r="AU3" s="72"/>
      <c r="AV3" s="72"/>
      <c r="AW3" s="72"/>
      <c r="AX3" s="72"/>
    </row>
    <row r="4" spans="1:50" s="54" customFormat="1" x14ac:dyDescent="0.35">
      <c r="A4" s="54" t="s">
        <v>618</v>
      </c>
      <c r="B4" s="60" t="s">
        <v>613</v>
      </c>
      <c r="C4" s="60" t="s">
        <v>613</v>
      </c>
      <c r="D4" s="60" t="s">
        <v>613</v>
      </c>
      <c r="E4" s="52" t="s">
        <v>613</v>
      </c>
      <c r="F4" s="52" t="s">
        <v>613</v>
      </c>
      <c r="G4" s="52" t="s">
        <v>613</v>
      </c>
      <c r="H4" s="52" t="s">
        <v>613</v>
      </c>
      <c r="I4" s="54" t="s">
        <v>617</v>
      </c>
      <c r="J4" s="60" t="s">
        <v>616</v>
      </c>
      <c r="K4" s="54" t="s">
        <v>617</v>
      </c>
      <c r="L4" s="54" t="s">
        <v>617</v>
      </c>
      <c r="M4" s="54" t="s">
        <v>617</v>
      </c>
      <c r="N4" s="54" t="s">
        <v>617</v>
      </c>
      <c r="O4" s="54" t="s">
        <v>617</v>
      </c>
      <c r="P4" s="54" t="s">
        <v>616</v>
      </c>
      <c r="Q4" s="54" t="s">
        <v>616</v>
      </c>
      <c r="R4" s="54" t="s">
        <v>616</v>
      </c>
      <c r="S4" s="54" t="s">
        <v>616</v>
      </c>
      <c r="T4" s="54" t="s">
        <v>616</v>
      </c>
      <c r="U4" s="54" t="s">
        <v>616</v>
      </c>
      <c r="V4" s="54" t="s">
        <v>616</v>
      </c>
      <c r="W4" s="54" t="s">
        <v>612</v>
      </c>
      <c r="X4" s="52" t="s">
        <v>612</v>
      </c>
      <c r="Y4" s="52" t="s">
        <v>615</v>
      </c>
      <c r="Z4" s="52" t="s">
        <v>612</v>
      </c>
      <c r="AA4" s="52" t="s">
        <v>612</v>
      </c>
      <c r="AB4" s="52" t="s">
        <v>615</v>
      </c>
      <c r="AC4" s="52" t="s">
        <v>614</v>
      </c>
      <c r="AD4" s="52" t="s">
        <v>612</v>
      </c>
      <c r="AE4" s="52" t="s">
        <v>612</v>
      </c>
      <c r="AF4" s="52" t="s">
        <v>612</v>
      </c>
      <c r="AG4" s="52" t="s">
        <v>612</v>
      </c>
      <c r="AH4" s="52" t="s">
        <v>612</v>
      </c>
      <c r="AI4" s="52" t="s">
        <v>612</v>
      </c>
      <c r="AJ4" s="52" t="s">
        <v>613</v>
      </c>
      <c r="AK4" s="52" t="s">
        <v>613</v>
      </c>
      <c r="AL4" s="2"/>
      <c r="AM4" s="59" t="s">
        <v>612</v>
      </c>
      <c r="AN4" s="52"/>
      <c r="AO4" s="52"/>
      <c r="AP4" s="52"/>
      <c r="AQ4" s="52"/>
      <c r="AR4" s="52"/>
      <c r="AS4" s="52"/>
      <c r="AT4" s="52"/>
      <c r="AU4" s="52"/>
      <c r="AV4" s="52"/>
      <c r="AW4" s="52"/>
      <c r="AX4" s="52"/>
    </row>
    <row r="5" spans="1:50" s="54" customFormat="1" x14ac:dyDescent="0.35">
      <c r="A5" s="69" t="s">
        <v>611</v>
      </c>
      <c r="B5" s="69" t="s">
        <v>610</v>
      </c>
      <c r="C5" s="69" t="s">
        <v>609</v>
      </c>
      <c r="D5" s="69" t="s">
        <v>610</v>
      </c>
      <c r="E5" s="68" t="s">
        <v>610</v>
      </c>
      <c r="F5" s="68" t="s">
        <v>610</v>
      </c>
      <c r="G5" s="68" t="s">
        <v>610</v>
      </c>
      <c r="H5" s="68" t="s">
        <v>610</v>
      </c>
      <c r="I5" s="69" t="s">
        <v>610</v>
      </c>
      <c r="J5" s="69" t="s">
        <v>610</v>
      </c>
      <c r="K5" s="69" t="s">
        <v>609</v>
      </c>
      <c r="L5" s="69" t="s">
        <v>609</v>
      </c>
      <c r="M5" s="69" t="s">
        <v>609</v>
      </c>
      <c r="N5" s="69" t="s">
        <v>610</v>
      </c>
      <c r="O5" s="69" t="s">
        <v>610</v>
      </c>
      <c r="P5" s="69" t="s">
        <v>610</v>
      </c>
      <c r="Q5" s="68" t="s">
        <v>610</v>
      </c>
      <c r="R5" s="70" t="s">
        <v>610</v>
      </c>
      <c r="S5" s="70" t="s">
        <v>610</v>
      </c>
      <c r="T5" s="70" t="s">
        <v>610</v>
      </c>
      <c r="U5" s="70" t="s">
        <v>609</v>
      </c>
      <c r="V5" s="70" t="s">
        <v>610</v>
      </c>
      <c r="W5" s="70" t="s">
        <v>610</v>
      </c>
      <c r="X5" s="68" t="s">
        <v>610</v>
      </c>
      <c r="Y5" s="69" t="s">
        <v>609</v>
      </c>
      <c r="Z5" s="68" t="s">
        <v>610</v>
      </c>
      <c r="AA5" s="68" t="s">
        <v>610</v>
      </c>
      <c r="AB5" s="68" t="s">
        <v>610</v>
      </c>
      <c r="AC5" s="68" t="s">
        <v>610</v>
      </c>
      <c r="AD5" s="68" t="s">
        <v>610</v>
      </c>
      <c r="AE5" s="68" t="s">
        <v>610</v>
      </c>
      <c r="AF5" s="68" t="s">
        <v>610</v>
      </c>
      <c r="AG5" s="68" t="s">
        <v>610</v>
      </c>
      <c r="AH5" s="68" t="s">
        <v>609</v>
      </c>
      <c r="AI5" s="68" t="s">
        <v>610</v>
      </c>
      <c r="AJ5" s="68" t="s">
        <v>609</v>
      </c>
      <c r="AK5" s="68" t="s">
        <v>609</v>
      </c>
      <c r="AL5" s="14"/>
      <c r="AM5" s="59" t="s">
        <v>609</v>
      </c>
      <c r="AN5" s="52"/>
      <c r="AO5" s="52"/>
      <c r="AP5" s="52"/>
      <c r="AQ5" s="52"/>
      <c r="AR5" s="52"/>
      <c r="AS5" s="52"/>
      <c r="AT5" s="52"/>
      <c r="AU5" s="52"/>
      <c r="AV5" s="52"/>
      <c r="AW5" s="52"/>
      <c r="AX5" s="52"/>
    </row>
    <row r="6" spans="1:50" s="11" customFormat="1" ht="42.5" x14ac:dyDescent="0.35">
      <c r="A6" s="67"/>
      <c r="B6" s="66" t="s">
        <v>608</v>
      </c>
      <c r="C6" s="61" t="s">
        <v>607</v>
      </c>
      <c r="D6" s="64" t="s">
        <v>586</v>
      </c>
      <c r="E6" s="61" t="s">
        <v>606</v>
      </c>
      <c r="F6" s="61" t="s">
        <v>586</v>
      </c>
      <c r="G6" s="61" t="s">
        <v>586</v>
      </c>
      <c r="H6" s="61" t="s">
        <v>586</v>
      </c>
      <c r="I6" s="64" t="s">
        <v>586</v>
      </c>
      <c r="J6" s="65" t="s">
        <v>605</v>
      </c>
      <c r="K6" s="65" t="s">
        <v>604</v>
      </c>
      <c r="L6" s="64" t="s">
        <v>603</v>
      </c>
      <c r="M6" s="61" t="s">
        <v>602</v>
      </c>
      <c r="N6" s="64" t="s">
        <v>586</v>
      </c>
      <c r="O6" s="64" t="s">
        <v>586</v>
      </c>
      <c r="P6" s="64" t="s">
        <v>601</v>
      </c>
      <c r="Q6" s="61" t="s">
        <v>594</v>
      </c>
      <c r="R6" s="61" t="s">
        <v>600</v>
      </c>
      <c r="S6" s="61" t="s">
        <v>599</v>
      </c>
      <c r="T6" s="61" t="s">
        <v>598</v>
      </c>
      <c r="U6" s="61" t="s">
        <v>597</v>
      </c>
      <c r="V6" s="64" t="s">
        <v>596</v>
      </c>
      <c r="W6" s="52" t="s">
        <v>818</v>
      </c>
      <c r="X6" s="61" t="s">
        <v>595</v>
      </c>
      <c r="Y6" s="61" t="s">
        <v>594</v>
      </c>
      <c r="Z6" s="61" t="s">
        <v>593</v>
      </c>
      <c r="AA6" s="61" t="s">
        <v>592</v>
      </c>
      <c r="AB6" s="61" t="s">
        <v>586</v>
      </c>
      <c r="AC6" s="61" t="s">
        <v>591</v>
      </c>
      <c r="AD6" s="61" t="s">
        <v>590</v>
      </c>
      <c r="AE6" s="61" t="s">
        <v>589</v>
      </c>
      <c r="AF6" s="61" t="s">
        <v>407</v>
      </c>
      <c r="AG6" s="61" t="s">
        <v>588</v>
      </c>
      <c r="AH6" s="61" t="s">
        <v>587</v>
      </c>
      <c r="AI6" s="61" t="s">
        <v>586</v>
      </c>
      <c r="AJ6" s="61" t="s">
        <v>585</v>
      </c>
      <c r="AK6" s="61" t="s">
        <v>584</v>
      </c>
      <c r="AL6" s="63"/>
      <c r="AM6" s="62" t="s">
        <v>583</v>
      </c>
      <c r="AN6" s="61"/>
      <c r="AO6" s="61"/>
      <c r="AP6" s="61"/>
      <c r="AQ6" s="61"/>
      <c r="AR6" s="61"/>
      <c r="AS6" s="61"/>
      <c r="AT6" s="61"/>
      <c r="AU6" s="61"/>
      <c r="AV6" s="61"/>
      <c r="AW6" s="61"/>
      <c r="AX6" s="61"/>
    </row>
    <row r="7" spans="1:50" ht="42.5" x14ac:dyDescent="0.35">
      <c r="B7" s="56" t="s">
        <v>582</v>
      </c>
      <c r="C7" s="52" t="s">
        <v>581</v>
      </c>
      <c r="D7" s="54" t="s">
        <v>560</v>
      </c>
      <c r="E7" s="52" t="s">
        <v>580</v>
      </c>
      <c r="F7" s="52" t="s">
        <v>560</v>
      </c>
      <c r="G7" s="52" t="s">
        <v>560</v>
      </c>
      <c r="H7" s="52" t="s">
        <v>560</v>
      </c>
      <c r="I7" s="54" t="s">
        <v>560</v>
      </c>
      <c r="J7" s="60" t="s">
        <v>579</v>
      </c>
      <c r="K7" s="60" t="s">
        <v>578</v>
      </c>
      <c r="L7" s="52" t="s">
        <v>577</v>
      </c>
      <c r="M7" s="52" t="s">
        <v>576</v>
      </c>
      <c r="N7" s="54" t="s">
        <v>560</v>
      </c>
      <c r="O7" s="54" t="s">
        <v>560</v>
      </c>
      <c r="P7" s="52" t="s">
        <v>575</v>
      </c>
      <c r="Q7" s="52" t="s">
        <v>569</v>
      </c>
      <c r="R7" s="52" t="s">
        <v>574</v>
      </c>
      <c r="S7" s="52" t="s">
        <v>573</v>
      </c>
      <c r="T7" s="52" t="s">
        <v>572</v>
      </c>
      <c r="U7" s="52" t="s">
        <v>571</v>
      </c>
      <c r="V7" s="54" t="s">
        <v>519</v>
      </c>
      <c r="W7" s="52" t="s">
        <v>819</v>
      </c>
      <c r="X7" s="52" t="s">
        <v>570</v>
      </c>
      <c r="Y7" s="52" t="s">
        <v>569</v>
      </c>
      <c r="Z7" s="52" t="s">
        <v>568</v>
      </c>
      <c r="AA7" s="52" t="s">
        <v>567</v>
      </c>
      <c r="AB7" s="52" t="s">
        <v>560</v>
      </c>
      <c r="AC7" s="52" t="s">
        <v>566</v>
      </c>
      <c r="AD7" s="52" t="s">
        <v>565</v>
      </c>
      <c r="AE7" s="52" t="s">
        <v>564</v>
      </c>
      <c r="AF7" s="52" t="s">
        <v>563</v>
      </c>
      <c r="AG7" s="52" t="s">
        <v>562</v>
      </c>
      <c r="AH7" s="52" t="s">
        <v>561</v>
      </c>
      <c r="AI7" s="52" t="s">
        <v>560</v>
      </c>
      <c r="AJ7" s="52" t="s">
        <v>559</v>
      </c>
      <c r="AK7" s="52" t="s">
        <v>558</v>
      </c>
      <c r="AM7" s="59" t="s">
        <v>557</v>
      </c>
    </row>
    <row r="8" spans="1:50" ht="43.5" x14ac:dyDescent="0.35">
      <c r="B8" s="56" t="s">
        <v>556</v>
      </c>
      <c r="C8" s="54" t="s">
        <v>555</v>
      </c>
      <c r="E8" s="52" t="s">
        <v>554</v>
      </c>
      <c r="I8" s="58" t="s">
        <v>548</v>
      </c>
      <c r="J8" s="60" t="s">
        <v>553</v>
      </c>
      <c r="K8" s="60" t="s">
        <v>552</v>
      </c>
      <c r="L8" s="52" t="s">
        <v>551</v>
      </c>
      <c r="M8" s="52" t="s">
        <v>550</v>
      </c>
      <c r="N8" s="58" t="s">
        <v>549</v>
      </c>
      <c r="P8" s="52" t="s">
        <v>547</v>
      </c>
      <c r="Q8" s="52" t="s">
        <v>541</v>
      </c>
      <c r="R8" s="52" t="s">
        <v>546</v>
      </c>
      <c r="S8" s="52" t="s">
        <v>545</v>
      </c>
      <c r="T8" s="52" t="s">
        <v>544</v>
      </c>
      <c r="U8" s="52" t="s">
        <v>543</v>
      </c>
      <c r="V8" s="54" t="s">
        <v>491</v>
      </c>
      <c r="W8" s="61" t="s">
        <v>820</v>
      </c>
      <c r="X8" s="52" t="s">
        <v>542</v>
      </c>
      <c r="Y8" s="52" t="s">
        <v>541</v>
      </c>
      <c r="Z8" s="52" t="s">
        <v>540</v>
      </c>
      <c r="AA8" s="52" t="s">
        <v>539</v>
      </c>
      <c r="AC8" s="52" t="s">
        <v>538</v>
      </c>
      <c r="AE8" s="52" t="s">
        <v>537</v>
      </c>
      <c r="AF8" s="52" t="s">
        <v>409</v>
      </c>
      <c r="AG8" s="52" t="s">
        <v>536</v>
      </c>
      <c r="AH8" s="52" t="s">
        <v>535</v>
      </c>
      <c r="AJ8" s="52" t="s">
        <v>534</v>
      </c>
      <c r="AK8" s="52" t="s">
        <v>533</v>
      </c>
      <c r="AM8" s="59" t="s">
        <v>532</v>
      </c>
    </row>
    <row r="9" spans="1:50" ht="42.5" x14ac:dyDescent="0.35">
      <c r="B9" s="56" t="s">
        <v>531</v>
      </c>
      <c r="C9" s="54" t="s">
        <v>530</v>
      </c>
      <c r="J9" s="60" t="s">
        <v>529</v>
      </c>
      <c r="K9" s="60" t="s">
        <v>528</v>
      </c>
      <c r="L9" s="52" t="s">
        <v>527</v>
      </c>
      <c r="M9" s="52" t="s">
        <v>526</v>
      </c>
      <c r="P9" s="52" t="s">
        <v>525</v>
      </c>
      <c r="Q9" s="52" t="s">
        <v>520</v>
      </c>
      <c r="R9" s="52" t="s">
        <v>524</v>
      </c>
      <c r="S9" s="52" t="s">
        <v>523</v>
      </c>
      <c r="T9" s="52" t="s">
        <v>393</v>
      </c>
      <c r="U9" s="52" t="s">
        <v>522</v>
      </c>
      <c r="V9" s="54" t="s">
        <v>521</v>
      </c>
      <c r="W9" s="52" t="s">
        <v>821</v>
      </c>
      <c r="X9" s="52" t="s">
        <v>393</v>
      </c>
      <c r="Y9" s="52" t="s">
        <v>520</v>
      </c>
      <c r="AA9" s="52" t="s">
        <v>519</v>
      </c>
      <c r="AC9" s="52" t="s">
        <v>518</v>
      </c>
      <c r="AE9" s="52" t="s">
        <v>517</v>
      </c>
      <c r="AF9" s="58" t="s">
        <v>455</v>
      </c>
      <c r="AG9" s="52" t="s">
        <v>409</v>
      </c>
      <c r="AH9" s="52" t="s">
        <v>516</v>
      </c>
      <c r="AJ9" s="52" t="s">
        <v>515</v>
      </c>
      <c r="AK9" s="52" t="s">
        <v>514</v>
      </c>
      <c r="AM9" s="59" t="s">
        <v>393</v>
      </c>
    </row>
    <row r="10" spans="1:50" ht="42.5" x14ac:dyDescent="0.35">
      <c r="B10" s="56" t="s">
        <v>513</v>
      </c>
      <c r="C10" s="54" t="s">
        <v>512</v>
      </c>
      <c r="J10" s="60" t="s">
        <v>511</v>
      </c>
      <c r="K10" s="60" t="s">
        <v>475</v>
      </c>
      <c r="L10" s="52" t="s">
        <v>510</v>
      </c>
      <c r="M10" s="52" t="s">
        <v>509</v>
      </c>
      <c r="P10" s="52"/>
      <c r="Q10" s="52" t="s">
        <v>504</v>
      </c>
      <c r="R10" s="52" t="s">
        <v>508</v>
      </c>
      <c r="S10" s="58" t="s">
        <v>455</v>
      </c>
      <c r="T10" s="58" t="s">
        <v>455</v>
      </c>
      <c r="U10" s="52" t="s">
        <v>507</v>
      </c>
      <c r="V10" s="54" t="s">
        <v>506</v>
      </c>
      <c r="W10" s="58" t="s">
        <v>455</v>
      </c>
      <c r="X10" s="52" t="s">
        <v>505</v>
      </c>
      <c r="Y10" s="52" t="s">
        <v>504</v>
      </c>
      <c r="AA10" s="52" t="s">
        <v>503</v>
      </c>
      <c r="AC10" s="52" t="s">
        <v>502</v>
      </c>
      <c r="AE10" s="58" t="s">
        <v>455</v>
      </c>
      <c r="AG10" s="52" t="s">
        <v>501</v>
      </c>
      <c r="AH10" s="52" t="s">
        <v>500</v>
      </c>
      <c r="AJ10" s="52" t="s">
        <v>499</v>
      </c>
      <c r="AK10" s="52" t="s">
        <v>498</v>
      </c>
      <c r="AM10" s="59" t="s">
        <v>390</v>
      </c>
    </row>
    <row r="11" spans="1:50" ht="42.5" x14ac:dyDescent="0.35">
      <c r="B11" s="56" t="s">
        <v>497</v>
      </c>
      <c r="C11" s="54" t="s">
        <v>496</v>
      </c>
      <c r="L11" s="52" t="s">
        <v>495</v>
      </c>
      <c r="M11" s="52" t="s">
        <v>494</v>
      </c>
      <c r="P11" s="52"/>
      <c r="Q11" s="52" t="s">
        <v>492</v>
      </c>
      <c r="R11" s="52" t="s">
        <v>493</v>
      </c>
      <c r="U11" s="58" t="s">
        <v>455</v>
      </c>
      <c r="V11" s="58" t="s">
        <v>455</v>
      </c>
      <c r="W11" s="52"/>
      <c r="X11" s="52" t="s">
        <v>390</v>
      </c>
      <c r="Y11" s="52" t="s">
        <v>492</v>
      </c>
      <c r="AA11" s="52" t="s">
        <v>491</v>
      </c>
      <c r="AC11" s="52" t="s">
        <v>490</v>
      </c>
      <c r="AG11" s="52" t="s">
        <v>489</v>
      </c>
      <c r="AH11" s="52" t="s">
        <v>488</v>
      </c>
      <c r="AJ11" s="52" t="s">
        <v>487</v>
      </c>
      <c r="AK11" s="52" t="s">
        <v>486</v>
      </c>
      <c r="AM11" s="59" t="s">
        <v>485</v>
      </c>
    </row>
    <row r="12" spans="1:50" ht="43.5" x14ac:dyDescent="0.35">
      <c r="B12" s="56" t="s">
        <v>484</v>
      </c>
      <c r="C12" s="58" t="s">
        <v>455</v>
      </c>
      <c r="L12" s="58" t="s">
        <v>455</v>
      </c>
      <c r="M12" s="58" t="s">
        <v>455</v>
      </c>
      <c r="P12" s="52"/>
      <c r="Q12" s="52" t="s">
        <v>481</v>
      </c>
      <c r="R12" s="52" t="s">
        <v>483</v>
      </c>
      <c r="X12" s="52" t="s">
        <v>482</v>
      </c>
      <c r="Y12" s="52" t="s">
        <v>481</v>
      </c>
      <c r="AC12" s="52" t="s">
        <v>480</v>
      </c>
      <c r="AG12" s="58" t="s">
        <v>455</v>
      </c>
      <c r="AH12" s="58" t="s">
        <v>455</v>
      </c>
      <c r="AJ12" s="52" t="s">
        <v>479</v>
      </c>
      <c r="AK12" s="58" t="s">
        <v>455</v>
      </c>
      <c r="AM12" s="59" t="s">
        <v>478</v>
      </c>
    </row>
    <row r="13" spans="1:50" ht="29" x14ac:dyDescent="0.35">
      <c r="B13" s="56" t="s">
        <v>477</v>
      </c>
      <c r="L13" s="52" t="s">
        <v>476</v>
      </c>
      <c r="M13" s="52" t="s">
        <v>475</v>
      </c>
      <c r="P13" s="52"/>
      <c r="Q13" s="52" t="s">
        <v>473</v>
      </c>
      <c r="R13" s="58" t="s">
        <v>455</v>
      </c>
      <c r="X13" s="52" t="s">
        <v>474</v>
      </c>
      <c r="Y13" s="52" t="s">
        <v>473</v>
      </c>
      <c r="AC13" s="58" t="s">
        <v>455</v>
      </c>
      <c r="AJ13" s="52" t="s">
        <v>472</v>
      </c>
      <c r="AM13" s="59" t="s">
        <v>471</v>
      </c>
    </row>
    <row r="14" spans="1:50" ht="28.5" x14ac:dyDescent="0.35">
      <c r="B14" s="56" t="s">
        <v>470</v>
      </c>
      <c r="L14" s="52"/>
      <c r="M14" s="52"/>
      <c r="P14" s="52"/>
      <c r="Q14" s="52" t="s">
        <v>468</v>
      </c>
      <c r="X14" s="52" t="s">
        <v>469</v>
      </c>
      <c r="Y14" s="52" t="s">
        <v>468</v>
      </c>
      <c r="AJ14" s="52" t="s">
        <v>467</v>
      </c>
      <c r="AM14" s="59" t="s">
        <v>466</v>
      </c>
    </row>
    <row r="15" spans="1:50" ht="43.5" x14ac:dyDescent="0.35">
      <c r="B15" s="56" t="s">
        <v>465</v>
      </c>
      <c r="L15" s="52"/>
      <c r="M15" s="52"/>
      <c r="P15" s="52"/>
      <c r="Q15" s="58" t="s">
        <v>455</v>
      </c>
      <c r="X15" s="52" t="s">
        <v>464</v>
      </c>
      <c r="Y15" s="58" t="s">
        <v>455</v>
      </c>
      <c r="AJ15" s="52" t="s">
        <v>463</v>
      </c>
      <c r="AM15" s="59" t="s">
        <v>462</v>
      </c>
    </row>
    <row r="16" spans="1:50" ht="29" x14ac:dyDescent="0.35">
      <c r="B16" s="56" t="s">
        <v>461</v>
      </c>
      <c r="L16" s="52"/>
      <c r="P16" s="52"/>
      <c r="X16" s="52" t="s">
        <v>455</v>
      </c>
      <c r="AJ16" s="52" t="s">
        <v>460</v>
      </c>
      <c r="AM16" s="59" t="s">
        <v>459</v>
      </c>
    </row>
    <row r="17" spans="2:36" ht="28.5" x14ac:dyDescent="0.35">
      <c r="B17" s="56" t="s">
        <v>458</v>
      </c>
      <c r="AJ17" s="52" t="s">
        <v>457</v>
      </c>
    </row>
    <row r="18" spans="2:36" x14ac:dyDescent="0.35">
      <c r="B18" s="56" t="s">
        <v>456</v>
      </c>
      <c r="AJ18" s="58" t="s">
        <v>455</v>
      </c>
    </row>
    <row r="19" spans="2:36" x14ac:dyDescent="0.35">
      <c r="B19" s="56" t="s">
        <v>454</v>
      </c>
    </row>
    <row r="20" spans="2:36" x14ac:dyDescent="0.35">
      <c r="B20" s="56" t="s">
        <v>453</v>
      </c>
    </row>
    <row r="21" spans="2:36" x14ac:dyDescent="0.35">
      <c r="B21" s="56" t="s">
        <v>452</v>
      </c>
    </row>
    <row r="22" spans="2:36" x14ac:dyDescent="0.35">
      <c r="B22" s="56" t="s">
        <v>451</v>
      </c>
    </row>
    <row r="23" spans="2:36" x14ac:dyDescent="0.35">
      <c r="B23" s="56" t="s">
        <v>450</v>
      </c>
    </row>
    <row r="24" spans="2:36" x14ac:dyDescent="0.35">
      <c r="B24" s="56" t="s">
        <v>449</v>
      </c>
    </row>
    <row r="25" spans="2:36" x14ac:dyDescent="0.35">
      <c r="B25" s="56" t="s">
        <v>448</v>
      </c>
    </row>
    <row r="26" spans="2:36" x14ac:dyDescent="0.35">
      <c r="B26" s="56" t="s">
        <v>447</v>
      </c>
    </row>
    <row r="27" spans="2:36" x14ac:dyDescent="0.35">
      <c r="B27" s="56" t="s">
        <v>446</v>
      </c>
    </row>
    <row r="28" spans="2:36" x14ac:dyDescent="0.35">
      <c r="B28" s="56" t="s">
        <v>445</v>
      </c>
    </row>
    <row r="29" spans="2:36" x14ac:dyDescent="0.35">
      <c r="B29" s="56" t="s">
        <v>444</v>
      </c>
    </row>
    <row r="30" spans="2:36" x14ac:dyDescent="0.35">
      <c r="B30" s="56" t="s">
        <v>443</v>
      </c>
    </row>
    <row r="31" spans="2:36" x14ac:dyDescent="0.35">
      <c r="B31" s="56" t="s">
        <v>442</v>
      </c>
    </row>
    <row r="32" spans="2:36" x14ac:dyDescent="0.35">
      <c r="B32" s="56" t="s">
        <v>441</v>
      </c>
    </row>
    <row r="33" spans="2:2" x14ac:dyDescent="0.35">
      <c r="B33" s="56" t="s">
        <v>440</v>
      </c>
    </row>
    <row r="34" spans="2:2" x14ac:dyDescent="0.35">
      <c r="B34" s="56" t="s">
        <v>439</v>
      </c>
    </row>
    <row r="35" spans="2:2" x14ac:dyDescent="0.35">
      <c r="B35" s="56" t="s">
        <v>438</v>
      </c>
    </row>
    <row r="36" spans="2:2" x14ac:dyDescent="0.35">
      <c r="B36" s="56" t="s">
        <v>437</v>
      </c>
    </row>
    <row r="37" spans="2:2" x14ac:dyDescent="0.35">
      <c r="B37" s="56" t="s">
        <v>436</v>
      </c>
    </row>
    <row r="38" spans="2:2" x14ac:dyDescent="0.35">
      <c r="B38" s="56" t="s">
        <v>435</v>
      </c>
    </row>
    <row r="39" spans="2:2" x14ac:dyDescent="0.35">
      <c r="B39" s="56" t="s">
        <v>434</v>
      </c>
    </row>
    <row r="40" spans="2:2" x14ac:dyDescent="0.35">
      <c r="B40" s="57" t="s">
        <v>433</v>
      </c>
    </row>
    <row r="41" spans="2:2" x14ac:dyDescent="0.35">
      <c r="B41" s="57" t="s">
        <v>432</v>
      </c>
    </row>
    <row r="42" spans="2:2" x14ac:dyDescent="0.35">
      <c r="B42" s="57" t="s">
        <v>431</v>
      </c>
    </row>
    <row r="43" spans="2:2" x14ac:dyDescent="0.35">
      <c r="B43" s="57" t="s">
        <v>430</v>
      </c>
    </row>
    <row r="44" spans="2:2" x14ac:dyDescent="0.35">
      <c r="B44" s="57" t="s">
        <v>429</v>
      </c>
    </row>
    <row r="45" spans="2:2" x14ac:dyDescent="0.35">
      <c r="B45" s="57" t="s">
        <v>428</v>
      </c>
    </row>
    <row r="46" spans="2:2" x14ac:dyDescent="0.35">
      <c r="B46" s="57" t="s">
        <v>427</v>
      </c>
    </row>
    <row r="47" spans="2:2" x14ac:dyDescent="0.35">
      <c r="B47" s="57" t="s">
        <v>426</v>
      </c>
    </row>
    <row r="48" spans="2:2" x14ac:dyDescent="0.35">
      <c r="B48" s="57" t="s">
        <v>425</v>
      </c>
    </row>
    <row r="49" spans="2:2" x14ac:dyDescent="0.35">
      <c r="B49" s="57" t="s">
        <v>424</v>
      </c>
    </row>
    <row r="50" spans="2:2" x14ac:dyDescent="0.35">
      <c r="B50" s="56" t="s">
        <v>423</v>
      </c>
    </row>
    <row r="51" spans="2:2" x14ac:dyDescent="0.35">
      <c r="B51" s="56" t="s">
        <v>422</v>
      </c>
    </row>
    <row r="52" spans="2:2" x14ac:dyDescent="0.35">
      <c r="B52" s="56" t="s">
        <v>421</v>
      </c>
    </row>
    <row r="53" spans="2:2" x14ac:dyDescent="0.35">
      <c r="B53" s="56" t="s">
        <v>420</v>
      </c>
    </row>
    <row r="54" spans="2:2" x14ac:dyDescent="0.35">
      <c r="B54" s="56" t="s">
        <v>419</v>
      </c>
    </row>
    <row r="55" spans="2:2" x14ac:dyDescent="0.35">
      <c r="B55" s="56" t="s">
        <v>418</v>
      </c>
    </row>
    <row r="56" spans="2:2" x14ac:dyDescent="0.35">
      <c r="B56" s="56" t="s">
        <v>417</v>
      </c>
    </row>
  </sheetData>
  <dataValidations count="2">
    <dataValidation type="list" allowBlank="1" showInputMessage="1" showErrorMessage="1" sqref="B18:I25" xr:uid="{00000000-0002-0000-0C00-000000000000}">
      <formula1>#REF!</formula1>
    </dataValidation>
    <dataValidation type="list" allowBlank="1" showErrorMessage="1" promptTitle="select value" prompt="please select value" sqref="D11" xr:uid="{00000000-0002-0000-0C00-000001000000}">
      <formula1>#REF!</formula1>
    </dataValidation>
  </dataValidations>
  <pageMargins left="0.7" right="0.7" top="0.75" bottom="0.7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44ea41b-304c-4c03-99c4-debb02094f92">CMCS-538132562-1859</_dlc_DocId>
    <_dlc_DocIdUrl xmlns="144ea41b-304c-4c03-99c4-debb02094f92">
      <Url>https://share.cms.gov/center/CMCS/DEHPG/DMCP/_layouts/15/DocIdRedir.aspx?ID=CMCS-538132562-1859</Url>
      <Description>CMCS-538132562-1859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50082-9E16-4E16-8E2E-005B6041BEB4}">
  <ds:schemaRefs>
    <ds:schemaRef ds:uri="Microsoft.SharePoint.Taxonomy.ContentTypeSync"/>
  </ds:schemaRefs>
</ds:datastoreItem>
</file>

<file path=customXml/itemProps2.xml><?xml version="1.0" encoding="utf-8"?>
<ds:datastoreItem xmlns:ds="http://schemas.openxmlformats.org/officeDocument/2006/customXml" ds:itemID="{F7E03245-52A1-43E5-B9A3-5FE70CF28385}">
  <ds:schemaRefs>
    <ds:schemaRef ds:uri="http://schemas.microsoft.com/sharepoint/events"/>
  </ds:schemaRefs>
</ds:datastoreItem>
</file>

<file path=customXml/itemProps3.xml><?xml version="1.0" encoding="utf-8"?>
<ds:datastoreItem xmlns:ds="http://schemas.openxmlformats.org/officeDocument/2006/customXml" ds:itemID="{91378FE6-7F50-4667-8513-AB3033929053}">
  <ds:schemaRefs>
    <ds:schemaRef ds:uri="http://purl.org/dc/dcmitype/"/>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144ea41b-304c-4c03-99c4-debb02094f92"/>
    <ds:schemaRef ds:uri="d365c545-46b1-4f2b-afa0-f6852a22939e"/>
    <ds:schemaRef ds:uri="http://purl.org/dc/elements/1.1/"/>
  </ds:schemaRefs>
</ds:datastoreItem>
</file>

<file path=customXml/itemProps4.xml><?xml version="1.0" encoding="utf-8"?>
<ds:datastoreItem xmlns:ds="http://schemas.openxmlformats.org/officeDocument/2006/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BE56A6-9FD2-490D-A1B5-063C8777DF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E_BSS_set-indc</vt:lpstr>
      <vt:lpstr>Glossary</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cp:lastPrinted>2024-07-10T20:29:19Z</cp:lastPrinted>
  <dcterms:created xsi:type="dcterms:W3CDTF">2020-12-23T19:54:39Z</dcterms:created>
  <dcterms:modified xsi:type="dcterms:W3CDTF">2024-07-15T12:28:27Z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ies>
</file>