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36602\Downloads\"/>
    </mc:Choice>
  </mc:AlternateContent>
  <xr:revisionPtr revIDLastSave="0" documentId="8_{973E75F7-5287-4B93-9F41-DD39740AC56D}" xr6:coauthVersionLast="47" xr6:coauthVersionMax="47" xr10:uidLastSave="{00000000-0000-0000-0000-000000000000}"/>
  <workbookProtection workbookAlgorithmName="SHA-512" workbookHashValue="qFjb0fnC8AbCqDSO5EMFYlfkhNpULgg3vT7RNXvgMZrHQ3KpFx/iLBYi8exRHWJ+GpM8iygvq7rlGObgpX03HA==" workbookSaltValue="Dke1VAShhzUJld4Yn3uSdg==" workbookSpinCount="100000" lockStructure="1"/>
  <bookViews>
    <workbookView xWindow="1536" yWindow="1536" windowWidth="17280" windowHeight="8880" firstSheet="1" activeTab="1" xr2:uid="{2BD39A16-B63C-44D4-BE6F-7A1718C5B9F3}"/>
  </bookViews>
  <sheets>
    <sheet name="Direct Services Exp" sheetId="2" r:id="rId1"/>
    <sheet name="Summary of Rate Calc." sheetId="5" r:id="rId2"/>
    <sheet name="Other Program &amp; OH Exp" sheetId="4" r:id="rId3"/>
  </sheets>
  <definedNames>
    <definedName name="_xlnm.Print_Area" localSheetId="2">'Other Program &amp; OH Exp'!$A$1:$F$53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H8" i="2"/>
  <c r="D7" i="4"/>
  <c r="G17" i="2"/>
  <c r="H17" i="2"/>
  <c r="I17" i="2"/>
  <c r="J17" i="2"/>
  <c r="D17" i="2"/>
  <c r="G16" i="2"/>
  <c r="H16" i="2"/>
  <c r="I16" i="2"/>
  <c r="J16" i="2" s="1"/>
  <c r="G18" i="2"/>
  <c r="H18" i="2"/>
  <c r="I18" i="2"/>
  <c r="J18" i="2" s="1"/>
  <c r="D18" i="2"/>
  <c r="D16" i="2"/>
  <c r="B3" i="4"/>
  <c r="B2" i="4"/>
  <c r="B1" i="4"/>
  <c r="B1" i="5"/>
  <c r="F53" i="4"/>
  <c r="C52" i="4"/>
  <c r="C50" i="4"/>
  <c r="C53" i="4"/>
  <c r="B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F28" i="4"/>
  <c r="C25" i="4"/>
  <c r="C27" i="4" s="1"/>
  <c r="B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G41" i="2"/>
  <c r="H40" i="2" s="1"/>
  <c r="B41" i="2"/>
  <c r="C39" i="2" s="1"/>
  <c r="I40" i="2"/>
  <c r="J40" i="2"/>
  <c r="I39" i="2"/>
  <c r="J39" i="2" s="1"/>
  <c r="I38" i="2"/>
  <c r="J38" i="2" s="1"/>
  <c r="I37" i="2"/>
  <c r="J37" i="2"/>
  <c r="I36" i="2"/>
  <c r="J36" i="2" s="1"/>
  <c r="I32" i="2"/>
  <c r="J32" i="2"/>
  <c r="I31" i="2"/>
  <c r="J31" i="2" s="1"/>
  <c r="I29" i="2"/>
  <c r="J29" i="2" s="1"/>
  <c r="H29" i="2"/>
  <c r="G29" i="2"/>
  <c r="D29" i="2"/>
  <c r="I28" i="2"/>
  <c r="J28" i="2" s="1"/>
  <c r="H28" i="2"/>
  <c r="G28" i="2"/>
  <c r="D28" i="2"/>
  <c r="I27" i="2"/>
  <c r="J27" i="2" s="1"/>
  <c r="H27" i="2"/>
  <c r="G27" i="2"/>
  <c r="D27" i="2"/>
  <c r="I26" i="2"/>
  <c r="J26" i="2"/>
  <c r="H26" i="2"/>
  <c r="G26" i="2"/>
  <c r="D26" i="2"/>
  <c r="I25" i="2"/>
  <c r="J25" i="2"/>
  <c r="H25" i="2"/>
  <c r="H30" i="2" s="1"/>
  <c r="G25" i="2"/>
  <c r="D25" i="2"/>
  <c r="I24" i="2"/>
  <c r="J24" i="2" s="1"/>
  <c r="H24" i="2"/>
  <c r="G24" i="2"/>
  <c r="D24" i="2"/>
  <c r="F20" i="2"/>
  <c r="F30" i="2" s="1"/>
  <c r="E20" i="2"/>
  <c r="E30" i="2"/>
  <c r="C20" i="2"/>
  <c r="C22" i="2" s="1"/>
  <c r="C30" i="2"/>
  <c r="C33" i="2" s="1"/>
  <c r="B43" i="2" s="1"/>
  <c r="B20" i="2"/>
  <c r="B30" i="2"/>
  <c r="I19" i="2"/>
  <c r="J19" i="2"/>
  <c r="H19" i="2"/>
  <c r="G19" i="2"/>
  <c r="D19" i="2"/>
  <c r="I15" i="2"/>
  <c r="J15" i="2" s="1"/>
  <c r="H15" i="2"/>
  <c r="G15" i="2"/>
  <c r="D15" i="2"/>
  <c r="I14" i="2"/>
  <c r="J14" i="2"/>
  <c r="H14" i="2"/>
  <c r="G14" i="2"/>
  <c r="D14" i="2"/>
  <c r="I13" i="2"/>
  <c r="J13" i="2" s="1"/>
  <c r="H13" i="2"/>
  <c r="G13" i="2"/>
  <c r="D13" i="2"/>
  <c r="I12" i="2"/>
  <c r="J12" i="2"/>
  <c r="H12" i="2"/>
  <c r="G12" i="2"/>
  <c r="D12" i="2"/>
  <c r="I11" i="2"/>
  <c r="J11" i="2"/>
  <c r="H11" i="2"/>
  <c r="G11" i="2"/>
  <c r="D11" i="2"/>
  <c r="I10" i="2"/>
  <c r="J10" i="2"/>
  <c r="H10" i="2"/>
  <c r="G10" i="2"/>
  <c r="D10" i="2"/>
  <c r="I9" i="2"/>
  <c r="J9" i="2"/>
  <c r="H9" i="2"/>
  <c r="G9" i="2"/>
  <c r="D9" i="2"/>
  <c r="I8" i="2"/>
  <c r="J8" i="2" s="1"/>
  <c r="G8" i="2"/>
  <c r="H37" i="2"/>
  <c r="H20" i="2"/>
  <c r="H39" i="2" l="1"/>
  <c r="I41" i="2"/>
  <c r="J41" i="2" s="1"/>
  <c r="F33" i="2"/>
  <c r="I30" i="2"/>
  <c r="J30" i="2" s="1"/>
  <c r="C36" i="2"/>
  <c r="C37" i="2"/>
  <c r="H41" i="2"/>
  <c r="C41" i="2"/>
  <c r="F22" i="2"/>
  <c r="C40" i="2"/>
  <c r="H36" i="2"/>
  <c r="I20" i="2"/>
  <c r="J20" i="2" s="1"/>
  <c r="C38" i="2"/>
  <c r="H38" i="2"/>
  <c r="C28" i="4"/>
  <c r="G43" i="2" l="1"/>
  <c r="I33" i="2"/>
  <c r="J33" i="2" s="1"/>
  <c r="J43" i="2" l="1"/>
  <c r="J44" i="2" s="1"/>
  <c r="E4" i="5"/>
  <c r="E6" i="5" l="1"/>
  <c r="E8" i="5" s="1"/>
  <c r="E11" i="5" s="1"/>
</calcChain>
</file>

<file path=xl/sharedStrings.xml><?xml version="1.0" encoding="utf-8"?>
<sst xmlns="http://schemas.openxmlformats.org/spreadsheetml/2006/main" count="165" uniqueCount="129">
  <si>
    <t>Press TAB to move to input areas.  Press UP or DOWN ARROW in column A to read through the document.  Refer to Rate Setting Manual for input instructions.  Input in un-locked cells only</t>
  </si>
  <si>
    <t>Program Name (used with MA provider enrollment):</t>
  </si>
  <si>
    <t xml:space="preserve"> </t>
  </si>
  <si>
    <t>MA Provider Number:</t>
  </si>
  <si>
    <t>County(s) of Service:</t>
  </si>
  <si>
    <t>State FY25 Actual Expenditures (7/1/24 - 6/30/25)</t>
  </si>
  <si>
    <t>State FY26 Actual Expenditures (7/1/25 - 6/30/26)</t>
  </si>
  <si>
    <t>FY26 Increase/(Decrease) from FY25</t>
  </si>
  <si>
    <t xml:space="preserve">Program Staff </t>
  </si>
  <si>
    <t>Actual FTE</t>
  </si>
  <si>
    <t>Actual Expenditure FY25</t>
  </si>
  <si>
    <t>Actual Per Hour Wage</t>
  </si>
  <si>
    <t>Actual Expenditure FY26</t>
  </si>
  <si>
    <t>FTE</t>
  </si>
  <si>
    <t>Expenditures</t>
  </si>
  <si>
    <t>% Inc/(Dec)</t>
  </si>
  <si>
    <t>Team Leader / Mental Health Professional</t>
  </si>
  <si>
    <t>Prescriber (APRN or Psychiatrist)</t>
  </si>
  <si>
    <t>Co-occuring disorder specialist</t>
  </si>
  <si>
    <t>Mental health certified peer specialist</t>
  </si>
  <si>
    <t>Other:</t>
  </si>
  <si>
    <t>Other 1</t>
  </si>
  <si>
    <t>Other 2</t>
  </si>
  <si>
    <t>Other 3</t>
  </si>
  <si>
    <t>Other 4</t>
  </si>
  <si>
    <t>Other 5</t>
  </si>
  <si>
    <t>Other 6</t>
  </si>
  <si>
    <t>Other 7</t>
  </si>
  <si>
    <t>Total Direct Service Staff  FTEs and Wages:</t>
  </si>
  <si>
    <t>Benefits and Payroll Taxes for Direct Service Staff:</t>
  </si>
  <si>
    <t>Benefits % :</t>
  </si>
  <si>
    <t>Contract: Direct Service Staff (Specify)</t>
  </si>
  <si>
    <t>Actual  Expenditure FY25</t>
  </si>
  <si>
    <t>Hourly Rate</t>
  </si>
  <si>
    <t>Contracted Direct Service Staff 1</t>
  </si>
  <si>
    <t>Contracted Direct Service Staff 2</t>
  </si>
  <si>
    <t>Contracted Direct Service Staff 3</t>
  </si>
  <si>
    <t>Contracted Direct Service Staff 4</t>
  </si>
  <si>
    <t>Contracted Direct Service Staff 5</t>
  </si>
  <si>
    <t>Contracted Direct Service Staff 6</t>
  </si>
  <si>
    <t>Total Direct Service Staff Costs →</t>
  </si>
  <si>
    <t>Training for Direct Service Staff:</t>
  </si>
  <si>
    <t>*Unreimbursed Service-Related Travel :</t>
  </si>
  <si>
    <t>Total Direct Service Expenditures  →</t>
  </si>
  <si>
    <t>Units of Service Provided SFY25</t>
  </si>
  <si>
    <t>Percent</t>
  </si>
  <si>
    <t>Units of Service Provided SFY26</t>
  </si>
  <si>
    <t>Difference</t>
  </si>
  <si>
    <t>MA Fee for Service</t>
  </si>
  <si>
    <t>MA MCO</t>
  </si>
  <si>
    <t>Commercial or Private Health Insurance</t>
  </si>
  <si>
    <t>Commercial or Private Health Ins</t>
  </si>
  <si>
    <t>Other Payer (including self-pay)</t>
  </si>
  <si>
    <t xml:space="preserve">No Payer </t>
  </si>
  <si>
    <t xml:space="preserve">Total </t>
  </si>
  <si>
    <t>Direct Services Cost Per Units of Svc:</t>
  </si>
  <si>
    <t>Difference:</t>
  </si>
  <si>
    <t>% Difference:</t>
  </si>
  <si>
    <t>*Service related travel does not include travel time or mileage submitted for reimbursement through H0046.</t>
  </si>
  <si>
    <t>If grant funding was used for any expenditures reported on this cost report, please notify DHS prior to submission.</t>
  </si>
  <si>
    <t xml:space="preserve">Additional Information- </t>
  </si>
  <si>
    <t>Total Unduplicated Number of Clients Served SFY25</t>
  </si>
  <si>
    <t>Total Unduplicated Number of Clients Served SFY26</t>
  </si>
  <si>
    <t>End of Spreadsheet - Go to Tab 2</t>
  </si>
  <si>
    <t>Direct Services Expenditures Rate</t>
  </si>
  <si>
    <t>Other Program Costs (41%)</t>
  </si>
  <si>
    <t xml:space="preserve">      Total Direct Svcs &amp; Other Program Cost</t>
  </si>
  <si>
    <t xml:space="preserve">Estimated Provider-Specific Cost Report Based Rate </t>
  </si>
  <si>
    <t xml:space="preserve">Please note - IRMHS MA rates are calculated at a regional level so the provider-specific cost report may not reflect the final rate for your region.   </t>
  </si>
  <si>
    <t>In addition a Medicare Economic Index inflationary rate will be calculated using future CMS data and added by the state after the cost report is returned to the final regional rate.</t>
  </si>
  <si>
    <t xml:space="preserve"> Identify below all sources, purpose of, and amounts of grant funding received in SFY26 for this program:</t>
  </si>
  <si>
    <t>Purpose of funding</t>
  </si>
  <si>
    <t>Grant funding (specify federal/state and name)</t>
  </si>
  <si>
    <t>Amt received in SFY26</t>
  </si>
  <si>
    <t>[Name]</t>
  </si>
  <si>
    <t>$</t>
  </si>
  <si>
    <t>I HEREBY CERTIFY that I have examined the accompanying electronically filed or</t>
  </si>
  <si>
    <t>manually submitted cost report and that to the best of my knowledge and belief,</t>
  </si>
  <si>
    <t>this report and statement are true, correct, complete, and prepared from the books</t>
  </si>
  <si>
    <t>and records of the Provider in accordance with federal cost reporting requirements located at:</t>
  </si>
  <si>
    <t>2 CFR 200 - Uniform Administrative Requirements, Cost Principles, and Audit Requirements for Federal Awards</t>
  </si>
  <si>
    <t>Scroll down to “Chapter II – Office of Management and Budget Guidance” and click on “200”.</t>
  </si>
  <si>
    <r>
      <t xml:space="preserve">Signature of Officer: </t>
    </r>
    <r>
      <rPr>
        <i/>
        <sz val="10"/>
        <color theme="1"/>
        <rFont val="Arial"/>
        <family val="2"/>
      </rPr>
      <t xml:space="preserve">(Type Full Name) </t>
    </r>
  </si>
  <si>
    <t xml:space="preserve">Title: </t>
  </si>
  <si>
    <t>Program Name:</t>
  </si>
  <si>
    <t xml:space="preserve">MA Provider Number: </t>
  </si>
  <si>
    <t xml:space="preserve">From Period: </t>
  </si>
  <si>
    <t xml:space="preserve">To Period: </t>
  </si>
  <si>
    <t xml:space="preserve">Preparer (If other than Officer): </t>
  </si>
  <si>
    <t>County(s) of Service</t>
  </si>
  <si>
    <t>Actual FTEs &amp; Expenditures</t>
  </si>
  <si>
    <t>Program Admin &amp; Support Staff</t>
  </si>
  <si>
    <t>Expense</t>
  </si>
  <si>
    <t>Per Hour Wage</t>
  </si>
  <si>
    <t>Other Program Related Expenditures:</t>
  </si>
  <si>
    <t>Operations Manager</t>
  </si>
  <si>
    <t>Supplies/Materials</t>
  </si>
  <si>
    <t>Office Support</t>
  </si>
  <si>
    <t>Other Communication (not included within Utilities)</t>
  </si>
  <si>
    <t>Housekeeping</t>
  </si>
  <si>
    <t>Training for Non-Direct Service Staff</t>
  </si>
  <si>
    <t>Maintenance</t>
  </si>
  <si>
    <t>Non-Service Related Travel</t>
  </si>
  <si>
    <t>Other (Specify)</t>
  </si>
  <si>
    <t xml:space="preserve">Equipment Purchases </t>
  </si>
  <si>
    <t>Equipment Depreciation</t>
  </si>
  <si>
    <t>Other Misc. Exp (List below)</t>
  </si>
  <si>
    <t>Total Admin &amp; Support Staff  FTEs and Wages →</t>
  </si>
  <si>
    <t>Benefits and Payroll Taxes for Admin &amp; Support Staff →</t>
  </si>
  <si>
    <t>Total Admin &amp; Support Staff  Salary &amp; Benefits →</t>
  </si>
  <si>
    <t>Benefits %  →</t>
  </si>
  <si>
    <t>Total Other Prog. Expense →</t>
  </si>
  <si>
    <t>Central Office/Overhead Allocations</t>
  </si>
  <si>
    <t xml:space="preserve"> Expense</t>
  </si>
  <si>
    <t>Other Overhead Non-Salary Expenditures</t>
  </si>
  <si>
    <t>CEO/CFO/Medical Director</t>
  </si>
  <si>
    <t>List Below</t>
  </si>
  <si>
    <t>Human Resources &amp; Payroll</t>
  </si>
  <si>
    <t>Financial Operations &amp; Accounting</t>
  </si>
  <si>
    <t>Billing &amp; Accounts Receivable</t>
  </si>
  <si>
    <t>Purchasing &amp; Accounts Payable</t>
  </si>
  <si>
    <t>Information Technology</t>
  </si>
  <si>
    <t>Staff Development</t>
  </si>
  <si>
    <t>Other (List Positions)</t>
  </si>
  <si>
    <t>Total CO Staff Wages →</t>
  </si>
  <si>
    <t>Benefits and Payroll Taxes for Central Office Staff →</t>
  </si>
  <si>
    <t>Total Central Office/Admin Allocation →</t>
  </si>
  <si>
    <t>Total Central Office Non-Salary Expense →</t>
  </si>
  <si>
    <t>End of Spreadsheet/End of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</si>
</sst>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i/>
      <sz val="11"/>
      <color theme="3" tint="0.59999389629810485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1"/>
      <color rgb="FF171717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1" fillId="0" borderId="0"/>
    <xf numFmtId="0" fontId="16" fillId="0" borderId="0" applyNumberFormat="0" applyFill="0" applyBorder="0" applyAlignment="0" applyProtection="0"/>
  </cellStyleXfs>
  <cellXfs count="23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right"/>
    </xf>
    <xf numFmtId="49" fontId="5" fillId="0" borderId="2" xfId="0" applyNumberFormat="1" applyFont="1" applyBorder="1" applyAlignment="1" applyProtection="1">
      <alignment horizontal="left" indent="1"/>
      <protection locked="0"/>
    </xf>
    <xf numFmtId="49" fontId="5" fillId="0" borderId="3" xfId="0" applyNumberFormat="1" applyFont="1" applyBorder="1" applyProtection="1">
      <protection locked="0"/>
    </xf>
    <xf numFmtId="49" fontId="5" fillId="0" borderId="4" xfId="0" applyNumberFormat="1" applyFont="1" applyBorder="1" applyProtection="1">
      <protection locked="0"/>
    </xf>
    <xf numFmtId="0" fontId="4" fillId="3" borderId="5" xfId="0" applyFont="1" applyFill="1" applyBorder="1"/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left" inden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7" xfId="0" applyFont="1" applyFill="1" applyBorder="1"/>
    <xf numFmtId="0" fontId="6" fillId="2" borderId="8" xfId="0" applyFont="1" applyFill="1" applyBorder="1"/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/>
    </xf>
    <xf numFmtId="2" fontId="4" fillId="0" borderId="14" xfId="0" applyNumberFormat="1" applyFont="1" applyBorder="1" applyProtection="1">
      <protection locked="0"/>
    </xf>
    <xf numFmtId="42" fontId="4" fillId="0" borderId="2" xfId="2" applyNumberFormat="1" applyFont="1" applyBorder="1" applyAlignment="1" applyProtection="1">
      <alignment horizontal="right"/>
      <protection locked="0"/>
    </xf>
    <xf numFmtId="44" fontId="4" fillId="2" borderId="15" xfId="0" applyNumberFormat="1" applyFont="1" applyFill="1" applyBorder="1" applyAlignment="1">
      <alignment horizontal="right"/>
    </xf>
    <xf numFmtId="2" fontId="4" fillId="0" borderId="1" xfId="0" applyNumberFormat="1" applyFont="1" applyBorder="1" applyProtection="1">
      <protection locked="0"/>
    </xf>
    <xf numFmtId="44" fontId="4" fillId="2" borderId="2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42" fontId="4" fillId="2" borderId="2" xfId="0" applyNumberFormat="1" applyFont="1" applyFill="1" applyBorder="1" applyAlignment="1">
      <alignment horizontal="right"/>
    </xf>
    <xf numFmtId="10" fontId="4" fillId="2" borderId="15" xfId="1" applyNumberFormat="1" applyFont="1" applyFill="1" applyBorder="1" applyAlignment="1">
      <alignment horizontal="right"/>
    </xf>
    <xf numFmtId="42" fontId="4" fillId="0" borderId="2" xfId="0" applyNumberFormat="1" applyFont="1" applyBorder="1" applyAlignment="1" applyProtection="1">
      <alignment horizontal="right"/>
      <protection locked="0"/>
    </xf>
    <xf numFmtId="0" fontId="4" fillId="0" borderId="16" xfId="0" applyFont="1" applyBorder="1" applyAlignment="1" applyProtection="1">
      <alignment vertical="top" wrapText="1"/>
      <protection locked="0"/>
    </xf>
    <xf numFmtId="2" fontId="4" fillId="0" borderId="18" xfId="0" applyNumberFormat="1" applyFont="1" applyBorder="1" applyProtection="1">
      <protection locked="0"/>
    </xf>
    <xf numFmtId="42" fontId="4" fillId="0" borderId="19" xfId="0" applyNumberFormat="1" applyFont="1" applyBorder="1" applyAlignment="1" applyProtection="1">
      <alignment horizontal="right"/>
      <protection locked="0"/>
    </xf>
    <xf numFmtId="2" fontId="4" fillId="2" borderId="20" xfId="0" applyNumberFormat="1" applyFont="1" applyFill="1" applyBorder="1"/>
    <xf numFmtId="42" fontId="4" fillId="2" borderId="19" xfId="0" applyNumberFormat="1" applyFont="1" applyFill="1" applyBorder="1" applyAlignment="1">
      <alignment horizontal="right"/>
    </xf>
    <xf numFmtId="10" fontId="4" fillId="2" borderId="21" xfId="1" applyNumberFormat="1" applyFont="1" applyFill="1" applyBorder="1" applyAlignment="1">
      <alignment horizontal="right"/>
    </xf>
    <xf numFmtId="0" fontId="5" fillId="2" borderId="22" xfId="0" applyFont="1" applyFill="1" applyBorder="1" applyAlignment="1">
      <alignment horizontal="right" vertical="top"/>
    </xf>
    <xf numFmtId="2" fontId="5" fillId="2" borderId="23" xfId="0" applyNumberFormat="1" applyFont="1" applyFill="1" applyBorder="1"/>
    <xf numFmtId="42" fontId="5" fillId="2" borderId="24" xfId="0" applyNumberFormat="1" applyFont="1" applyFill="1" applyBorder="1"/>
    <xf numFmtId="44" fontId="5" fillId="2" borderId="25" xfId="0" applyNumberFormat="1" applyFont="1" applyFill="1" applyBorder="1"/>
    <xf numFmtId="44" fontId="5" fillId="2" borderId="26" xfId="0" applyNumberFormat="1" applyFont="1" applyFill="1" applyBorder="1"/>
    <xf numFmtId="2" fontId="5" fillId="2" borderId="22" xfId="0" applyNumberFormat="1" applyFont="1" applyFill="1" applyBorder="1"/>
    <xf numFmtId="42" fontId="5" fillId="2" borderId="26" xfId="0" applyNumberFormat="1" applyFont="1" applyFill="1" applyBorder="1" applyAlignment="1">
      <alignment horizontal="right"/>
    </xf>
    <xf numFmtId="10" fontId="4" fillId="2" borderId="27" xfId="1" applyNumberFormat="1" applyFont="1" applyFill="1" applyBorder="1" applyAlignment="1">
      <alignment horizontal="right"/>
    </xf>
    <xf numFmtId="0" fontId="5" fillId="2" borderId="28" xfId="0" applyFont="1" applyFill="1" applyBorder="1" applyAlignment="1">
      <alignment vertical="top"/>
    </xf>
    <xf numFmtId="0" fontId="4" fillId="2" borderId="28" xfId="0" applyFont="1" applyFill="1" applyBorder="1" applyAlignment="1">
      <alignment horizontal="right" vertical="top"/>
    </xf>
    <xf numFmtId="42" fontId="4" fillId="3" borderId="11" xfId="0" applyNumberFormat="1" applyFont="1" applyFill="1" applyBorder="1" applyProtection="1">
      <protection locked="0"/>
    </xf>
    <xf numFmtId="44" fontId="4" fillId="2" borderId="12" xfId="0" applyNumberFormat="1" applyFont="1" applyFill="1" applyBorder="1"/>
    <xf numFmtId="5" fontId="4" fillId="2" borderId="10" xfId="0" applyNumberFormat="1" applyFont="1" applyFill="1" applyBorder="1"/>
    <xf numFmtId="44" fontId="4" fillId="2" borderId="13" xfId="0" applyNumberFormat="1" applyFont="1" applyFill="1" applyBorder="1"/>
    <xf numFmtId="5" fontId="4" fillId="2" borderId="28" xfId="0" applyNumberFormat="1" applyFont="1" applyFill="1" applyBorder="1"/>
    <xf numFmtId="42" fontId="4" fillId="2" borderId="13" xfId="0" applyNumberFormat="1" applyFont="1" applyFill="1" applyBorder="1" applyAlignment="1">
      <alignment horizontal="right"/>
    </xf>
    <xf numFmtId="10" fontId="4" fillId="2" borderId="12" xfId="1" applyNumberFormat="1" applyFont="1" applyFill="1" applyBorder="1" applyAlignment="1">
      <alignment horizontal="right"/>
    </xf>
    <xf numFmtId="0" fontId="4" fillId="2" borderId="16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right" vertical="top" wrapText="1"/>
    </xf>
    <xf numFmtId="10" fontId="4" fillId="2" borderId="1" xfId="0" applyNumberFormat="1" applyFont="1" applyFill="1" applyBorder="1" applyAlignment="1">
      <alignment horizontal="right"/>
    </xf>
    <xf numFmtId="10" fontId="4" fillId="2" borderId="14" xfId="0" applyNumberFormat="1" applyFont="1" applyFill="1" applyBorder="1" applyAlignment="1">
      <alignment horizontal="right"/>
    </xf>
    <xf numFmtId="10" fontId="4" fillId="2" borderId="20" xfId="0" applyNumberFormat="1" applyFont="1" applyFill="1" applyBorder="1"/>
    <xf numFmtId="10" fontId="4" fillId="2" borderId="29" xfId="0" applyNumberFormat="1" applyFont="1" applyFill="1" applyBorder="1" applyAlignment="1">
      <alignment horizontal="right"/>
    </xf>
    <xf numFmtId="0" fontId="4" fillId="2" borderId="15" xfId="0" applyFont="1" applyFill="1" applyBorder="1"/>
    <xf numFmtId="0" fontId="6" fillId="2" borderId="10" xfId="0" applyFont="1" applyFill="1" applyBorder="1" applyAlignment="1">
      <alignment wrapText="1"/>
    </xf>
    <xf numFmtId="44" fontId="5" fillId="2" borderId="13" xfId="0" applyNumberFormat="1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/>
    </xf>
    <xf numFmtId="0" fontId="4" fillId="0" borderId="10" xfId="0" applyFont="1" applyBorder="1" applyAlignment="1" applyProtection="1">
      <alignment horizontal="left" vertical="top" wrapText="1"/>
      <protection locked="0"/>
    </xf>
    <xf numFmtId="2" fontId="4" fillId="0" borderId="11" xfId="0" applyNumberFormat="1" applyFont="1" applyBorder="1" applyAlignment="1" applyProtection="1">
      <alignment horizontal="right" vertical="top" wrapText="1"/>
      <protection locked="0"/>
    </xf>
    <xf numFmtId="42" fontId="4" fillId="4" borderId="11" xfId="0" applyNumberFormat="1" applyFont="1" applyFill="1" applyBorder="1" applyAlignment="1" applyProtection="1">
      <alignment horizontal="right"/>
      <protection locked="0"/>
    </xf>
    <xf numFmtId="2" fontId="4" fillId="0" borderId="10" xfId="0" applyNumberFormat="1" applyFont="1" applyBorder="1" applyAlignment="1" applyProtection="1">
      <alignment horizontal="right" vertical="top" wrapText="1"/>
      <protection locked="0"/>
    </xf>
    <xf numFmtId="42" fontId="4" fillId="4" borderId="11" xfId="0" applyNumberFormat="1" applyFont="1" applyFill="1" applyBorder="1" applyProtection="1">
      <protection locked="0"/>
    </xf>
    <xf numFmtId="2" fontId="4" fillId="0" borderId="1" xfId="0" applyNumberFormat="1" applyFont="1" applyBorder="1" applyAlignment="1" applyProtection="1">
      <alignment horizontal="right" vertical="top" wrapText="1"/>
      <protection locked="0"/>
    </xf>
    <xf numFmtId="42" fontId="4" fillId="4" borderId="1" xfId="0" applyNumberFormat="1" applyFont="1" applyFill="1" applyBorder="1" applyAlignment="1" applyProtection="1">
      <alignment horizontal="right"/>
      <protection locked="0"/>
    </xf>
    <xf numFmtId="2" fontId="4" fillId="0" borderId="14" xfId="0" applyNumberFormat="1" applyFont="1" applyBorder="1" applyAlignment="1" applyProtection="1">
      <alignment horizontal="right" vertical="top" wrapText="1"/>
      <protection locked="0"/>
    </xf>
    <xf numFmtId="42" fontId="4" fillId="4" borderId="1" xfId="0" applyNumberFormat="1" applyFont="1" applyFill="1" applyBorder="1" applyProtection="1">
      <protection locked="0"/>
    </xf>
    <xf numFmtId="42" fontId="4" fillId="0" borderId="1" xfId="0" applyNumberFormat="1" applyFont="1" applyBorder="1" applyProtection="1">
      <protection locked="0"/>
    </xf>
    <xf numFmtId="42" fontId="4" fillId="3" borderId="31" xfId="0" applyNumberFormat="1" applyFont="1" applyFill="1" applyBorder="1" applyAlignment="1" applyProtection="1">
      <alignment horizontal="right"/>
      <protection locked="0"/>
    </xf>
    <xf numFmtId="42" fontId="4" fillId="0" borderId="31" xfId="0" applyNumberFormat="1" applyFont="1" applyBorder="1" applyProtection="1">
      <protection locked="0"/>
    </xf>
    <xf numFmtId="0" fontId="5" fillId="2" borderId="23" xfId="0" applyFont="1" applyFill="1" applyBorder="1"/>
    <xf numFmtId="2" fontId="5" fillId="2" borderId="24" xfId="0" applyNumberFormat="1" applyFont="1" applyFill="1" applyBorder="1"/>
    <xf numFmtId="42" fontId="5" fillId="2" borderId="26" xfId="0" applyNumberFormat="1" applyFont="1" applyFill="1" applyBorder="1"/>
    <xf numFmtId="0" fontId="4" fillId="2" borderId="28" xfId="0" applyFont="1" applyFill="1" applyBorder="1" applyAlignment="1">
      <alignment vertical="top" wrapText="1"/>
    </xf>
    <xf numFmtId="42" fontId="4" fillId="0" borderId="1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Fill="1" applyBorder="1" applyAlignment="1">
      <alignment horizontal="right"/>
    </xf>
    <xf numFmtId="164" fontId="4" fillId="2" borderId="28" xfId="0" applyNumberFormat="1" applyFont="1" applyFill="1" applyBorder="1"/>
    <xf numFmtId="0" fontId="4" fillId="2" borderId="20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right" vertical="top"/>
    </xf>
    <xf numFmtId="42" fontId="4" fillId="0" borderId="31" xfId="0" applyNumberFormat="1" applyFont="1" applyBorder="1" applyAlignment="1" applyProtection="1">
      <alignment horizontal="right"/>
      <protection locked="0"/>
    </xf>
    <xf numFmtId="44" fontId="4" fillId="2" borderId="21" xfId="0" applyNumberFormat="1" applyFont="1" applyFill="1" applyBorder="1" applyAlignment="1">
      <alignment horizontal="right"/>
    </xf>
    <xf numFmtId="164" fontId="4" fillId="2" borderId="18" xfId="0" applyNumberFormat="1" applyFont="1" applyFill="1" applyBorder="1" applyAlignment="1">
      <alignment horizontal="right"/>
    </xf>
    <xf numFmtId="44" fontId="4" fillId="2" borderId="19" xfId="0" applyNumberFormat="1" applyFont="1" applyFill="1" applyBorder="1" applyAlignment="1">
      <alignment horizontal="right"/>
    </xf>
    <xf numFmtId="164" fontId="4" fillId="2" borderId="20" xfId="0" applyNumberFormat="1" applyFont="1" applyFill="1" applyBorder="1"/>
    <xf numFmtId="0" fontId="5" fillId="2" borderId="22" xfId="0" applyFont="1" applyFill="1" applyBorder="1" applyAlignment="1">
      <alignment wrapText="1"/>
    </xf>
    <xf numFmtId="0" fontId="5" fillId="2" borderId="22" xfId="0" applyFont="1" applyFill="1" applyBorder="1" applyAlignment="1">
      <alignment horizontal="right"/>
    </xf>
    <xf numFmtId="42" fontId="5" fillId="2" borderId="24" xfId="0" applyNumberFormat="1" applyFont="1" applyFill="1" applyBorder="1" applyAlignment="1">
      <alignment horizontal="right"/>
    </xf>
    <xf numFmtId="44" fontId="5" fillId="2" borderId="25" xfId="0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44" fontId="5" fillId="2" borderId="26" xfId="0" applyNumberFormat="1" applyFont="1" applyFill="1" applyBorder="1" applyAlignment="1">
      <alignment horizontal="right"/>
    </xf>
    <xf numFmtId="164" fontId="5" fillId="2" borderId="22" xfId="0" applyNumberFormat="1" applyFont="1" applyFill="1" applyBorder="1"/>
    <xf numFmtId="10" fontId="5" fillId="2" borderId="27" xfId="1" applyNumberFormat="1" applyFont="1" applyFill="1" applyBorder="1" applyAlignment="1">
      <alignment horizontal="right"/>
    </xf>
    <xf numFmtId="164" fontId="4" fillId="0" borderId="0" xfId="0" applyNumberFormat="1" applyFont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1" fontId="4" fillId="0" borderId="1" xfId="0" applyNumberFormat="1" applyFont="1" applyBorder="1" applyAlignment="1" applyProtection="1">
      <alignment vertical="top" wrapText="1"/>
      <protection locked="0"/>
    </xf>
    <xf numFmtId="1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41" fontId="4" fillId="2" borderId="1" xfId="0" applyNumberFormat="1" applyFont="1" applyFill="1" applyBorder="1" applyAlignment="1">
      <alignment vertical="top" wrapText="1"/>
    </xf>
    <xf numFmtId="10" fontId="4" fillId="2" borderId="1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4" fillId="2" borderId="4" xfId="0" applyFont="1" applyFill="1" applyBorder="1"/>
    <xf numFmtId="0" fontId="5" fillId="2" borderId="1" xfId="0" applyFont="1" applyFill="1" applyBorder="1" applyAlignment="1">
      <alignment horizontal="right" vertical="top" wrapText="1"/>
    </xf>
    <xf numFmtId="41" fontId="5" fillId="2" borderId="1" xfId="0" applyNumberFormat="1" applyFont="1" applyFill="1" applyBorder="1" applyAlignment="1">
      <alignment vertical="top" wrapText="1"/>
    </xf>
    <xf numFmtId="10" fontId="5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2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10" fontId="5" fillId="0" borderId="0" xfId="2" applyNumberFormat="1" applyFont="1" applyAlignment="1">
      <alignment horizontal="right"/>
    </xf>
    <xf numFmtId="10" fontId="5" fillId="0" borderId="0" xfId="2" applyNumberFormat="1" applyFont="1" applyAlignment="1">
      <alignment horizontal="left"/>
    </xf>
    <xf numFmtId="10" fontId="5" fillId="0" borderId="0" xfId="0" applyNumberFormat="1" applyFont="1" applyAlignment="1">
      <alignment vertical="top" wrapText="1"/>
    </xf>
    <xf numFmtId="44" fontId="5" fillId="2" borderId="1" xfId="2" applyNumberFormat="1" applyFont="1" applyFill="1" applyBorder="1" applyAlignment="1">
      <alignment horizontal="right"/>
    </xf>
    <xf numFmtId="44" fontId="5" fillId="5" borderId="1" xfId="2" applyNumberFormat="1" applyFont="1" applyFill="1" applyBorder="1" applyAlignment="1">
      <alignment horizontal="right"/>
    </xf>
    <xf numFmtId="44" fontId="5" fillId="0" borderId="0" xfId="0" applyNumberFormat="1" applyFont="1" applyAlignment="1" applyProtection="1">
      <alignment horizontal="right" vertical="top" wrapText="1"/>
      <protection locked="0"/>
    </xf>
    <xf numFmtId="44" fontId="5" fillId="2" borderId="1" xfId="0" applyNumberFormat="1" applyFont="1" applyFill="1" applyBorder="1" applyAlignment="1">
      <alignment vertical="top" wrapText="1"/>
    </xf>
    <xf numFmtId="44" fontId="8" fillId="0" borderId="0" xfId="0" applyNumberFormat="1" applyFont="1" applyAlignment="1">
      <alignment horizontal="right" vertical="top" wrapText="1"/>
    </xf>
    <xf numFmtId="10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4" fillId="0" borderId="19" xfId="0" applyFont="1" applyBorder="1" applyAlignment="1" applyProtection="1">
      <alignment vertical="top" wrapText="1"/>
      <protection locked="0"/>
    </xf>
    <xf numFmtId="0" fontId="4" fillId="0" borderId="32" xfId="0" applyFont="1" applyBorder="1" applyAlignment="1" applyProtection="1">
      <alignment vertical="top" wrapText="1"/>
      <protection locked="0"/>
    </xf>
    <xf numFmtId="0" fontId="4" fillId="0" borderId="33" xfId="0" applyFont="1" applyBorder="1" applyAlignment="1" applyProtection="1">
      <alignment vertical="top" wrapText="1"/>
      <protection locked="0"/>
    </xf>
    <xf numFmtId="49" fontId="5" fillId="0" borderId="1" xfId="2" applyNumberFormat="1" applyFont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alignment vertical="top" wrapText="1"/>
      <protection locked="0"/>
    </xf>
    <xf numFmtId="0" fontId="10" fillId="0" borderId="0" xfId="0" applyFont="1"/>
    <xf numFmtId="0" fontId="4" fillId="0" borderId="13" xfId="0" applyFont="1" applyBorder="1" applyAlignment="1" applyProtection="1">
      <alignment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0" fontId="4" fillId="0" borderId="36" xfId="0" applyFont="1" applyBorder="1" applyAlignment="1" applyProtection="1">
      <alignment vertical="top" wrapText="1"/>
      <protection locked="0"/>
    </xf>
    <xf numFmtId="0" fontId="5" fillId="2" borderId="37" xfId="2" applyFont="1" applyFill="1" applyBorder="1" applyAlignment="1">
      <alignment horizontal="right"/>
    </xf>
    <xf numFmtId="0" fontId="5" fillId="6" borderId="38" xfId="2" applyFont="1" applyFill="1" applyBorder="1" applyAlignment="1">
      <alignment horizontal="center"/>
    </xf>
    <xf numFmtId="0" fontId="5" fillId="6" borderId="39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right"/>
    </xf>
    <xf numFmtId="0" fontId="5" fillId="6" borderId="3" xfId="2" applyFont="1" applyFill="1" applyBorder="1" applyAlignment="1">
      <alignment horizontal="center"/>
    </xf>
    <xf numFmtId="0" fontId="5" fillId="6" borderId="40" xfId="2" applyFont="1" applyFill="1" applyBorder="1" applyAlignment="1">
      <alignment horizontal="center"/>
    </xf>
    <xf numFmtId="0" fontId="5" fillId="6" borderId="5" xfId="2" applyFont="1" applyFill="1" applyBorder="1" applyAlignment="1">
      <alignment horizontal="center"/>
    </xf>
    <xf numFmtId="0" fontId="5" fillId="6" borderId="41" xfId="2" applyFont="1" applyFill="1" applyBorder="1" applyAlignment="1">
      <alignment horizontal="center"/>
    </xf>
    <xf numFmtId="0" fontId="4" fillId="0" borderId="0" xfId="2" applyFont="1" applyProtection="1">
      <protection locked="0"/>
    </xf>
    <xf numFmtId="0" fontId="6" fillId="2" borderId="6" xfId="2" applyFont="1" applyFill="1" applyBorder="1"/>
    <xf numFmtId="0" fontId="6" fillId="2" borderId="6" xfId="2" applyFont="1" applyFill="1" applyBorder="1" applyAlignment="1">
      <alignment horizontal="left" indent="9"/>
    </xf>
    <xf numFmtId="0" fontId="6" fillId="2" borderId="7" xfId="2" applyFont="1" applyFill="1" applyBorder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4" fillId="2" borderId="42" xfId="2" applyFont="1" applyFill="1" applyBorder="1"/>
    <xf numFmtId="0" fontId="4" fillId="2" borderId="43" xfId="2" applyFont="1" applyFill="1" applyBorder="1"/>
    <xf numFmtId="0" fontId="5" fillId="2" borderId="44" xfId="2" applyFont="1" applyFill="1" applyBorder="1" applyAlignment="1">
      <alignment vertical="top"/>
    </xf>
    <xf numFmtId="0" fontId="5" fillId="2" borderId="45" xfId="2" applyFont="1" applyFill="1" applyBorder="1" applyAlignment="1">
      <alignment horizontal="center"/>
    </xf>
    <xf numFmtId="0" fontId="5" fillId="2" borderId="46" xfId="2" applyFont="1" applyFill="1" applyBorder="1" applyAlignment="1">
      <alignment horizontal="center"/>
    </xf>
    <xf numFmtId="0" fontId="5" fillId="2" borderId="47" xfId="2" applyFont="1" applyFill="1" applyBorder="1" applyAlignment="1">
      <alignment horizontal="center"/>
    </xf>
    <xf numFmtId="0" fontId="5" fillId="2" borderId="45" xfId="2" applyFont="1" applyFill="1" applyBorder="1"/>
    <xf numFmtId="43" fontId="4" fillId="0" borderId="10" xfId="2" applyNumberFormat="1" applyFont="1" applyBorder="1" applyProtection="1">
      <protection locked="0"/>
    </xf>
    <xf numFmtId="42" fontId="4" fillId="0" borderId="13" xfId="2" applyNumberFormat="1" applyFont="1" applyBorder="1" applyAlignment="1" applyProtection="1">
      <alignment horizontal="right"/>
      <protection locked="0"/>
    </xf>
    <xf numFmtId="44" fontId="4" fillId="2" borderId="12" xfId="2" applyNumberFormat="1" applyFont="1" applyFill="1" applyBorder="1" applyAlignment="1">
      <alignment horizontal="right"/>
    </xf>
    <xf numFmtId="0" fontId="4" fillId="2" borderId="16" xfId="2" applyFont="1" applyFill="1" applyBorder="1"/>
    <xf numFmtId="42" fontId="4" fillId="0" borderId="15" xfId="2" applyNumberFormat="1" applyFont="1" applyBorder="1" applyProtection="1">
      <protection locked="0"/>
    </xf>
    <xf numFmtId="43" fontId="4" fillId="0" borderId="14" xfId="2" applyNumberFormat="1" applyFont="1" applyBorder="1" applyProtection="1">
      <protection locked="0"/>
    </xf>
    <xf numFmtId="43" fontId="4" fillId="0" borderId="18" xfId="2" applyNumberFormat="1" applyFont="1" applyBorder="1" applyProtection="1">
      <protection locked="0"/>
    </xf>
    <xf numFmtId="42" fontId="4" fillId="0" borderId="19" xfId="2" applyNumberFormat="1" applyFont="1" applyBorder="1" applyAlignment="1" applyProtection="1">
      <alignment horizontal="right"/>
      <protection locked="0"/>
    </xf>
    <xf numFmtId="0" fontId="4" fillId="0" borderId="16" xfId="2" applyFont="1" applyBorder="1" applyAlignment="1" applyProtection="1">
      <alignment horizontal="left" vertical="top"/>
      <protection locked="0"/>
    </xf>
    <xf numFmtId="42" fontId="4" fillId="0" borderId="1" xfId="2" applyNumberFormat="1" applyFont="1" applyBorder="1" applyProtection="1">
      <protection locked="0"/>
    </xf>
    <xf numFmtId="0" fontId="4" fillId="0" borderId="16" xfId="2" applyFont="1" applyBorder="1" applyAlignment="1" applyProtection="1">
      <alignment horizontal="left"/>
      <protection locked="0"/>
    </xf>
    <xf numFmtId="0" fontId="5" fillId="2" borderId="27" xfId="2" applyFont="1" applyFill="1" applyBorder="1" applyAlignment="1">
      <alignment horizontal="right" vertical="top"/>
    </xf>
    <xf numFmtId="43" fontId="5" fillId="2" borderId="27" xfId="2" applyNumberFormat="1" applyFont="1" applyFill="1" applyBorder="1"/>
    <xf numFmtId="42" fontId="5" fillId="2" borderId="27" xfId="2" applyNumberFormat="1" applyFont="1" applyFill="1" applyBorder="1"/>
    <xf numFmtId="44" fontId="5" fillId="2" borderId="27" xfId="2" applyNumberFormat="1" applyFont="1" applyFill="1" applyBorder="1"/>
    <xf numFmtId="5" fontId="4" fillId="2" borderId="27" xfId="2" applyNumberFormat="1" applyFont="1" applyFill="1" applyBorder="1"/>
    <xf numFmtId="42" fontId="4" fillId="3" borderId="27" xfId="2" applyNumberFormat="1" applyFont="1" applyFill="1" applyBorder="1" applyProtection="1">
      <protection locked="0"/>
    </xf>
    <xf numFmtId="44" fontId="4" fillId="2" borderId="27" xfId="2" applyNumberFormat="1" applyFont="1" applyFill="1" applyBorder="1"/>
    <xf numFmtId="0" fontId="4" fillId="0" borderId="17" xfId="2" applyFont="1" applyBorder="1" applyAlignment="1" applyProtection="1">
      <alignment horizontal="left"/>
      <protection locked="0"/>
    </xf>
    <xf numFmtId="42" fontId="4" fillId="0" borderId="21" xfId="2" applyNumberFormat="1" applyFont="1" applyBorder="1" applyProtection="1">
      <protection locked="0"/>
    </xf>
    <xf numFmtId="10" fontId="4" fillId="2" borderId="27" xfId="2" applyNumberFormat="1" applyFont="1" applyFill="1" applyBorder="1" applyAlignment="1">
      <alignment horizontal="right"/>
    </xf>
    <xf numFmtId="44" fontId="4" fillId="2" borderId="27" xfId="2" applyNumberFormat="1" applyFont="1" applyFill="1" applyBorder="1" applyAlignment="1">
      <alignment horizontal="right"/>
    </xf>
    <xf numFmtId="0" fontId="5" fillId="2" borderId="22" xfId="2" applyFont="1" applyFill="1" applyBorder="1" applyAlignment="1">
      <alignment horizontal="right" vertical="top"/>
    </xf>
    <xf numFmtId="42" fontId="5" fillId="2" borderId="25" xfId="2" applyNumberFormat="1" applyFont="1" applyFill="1" applyBorder="1" applyAlignment="1">
      <alignment vertical="top"/>
    </xf>
    <xf numFmtId="0" fontId="5" fillId="0" borderId="0" xfId="2" applyFont="1" applyAlignment="1" applyProtection="1">
      <alignment horizontal="right" vertical="top"/>
      <protection locked="0"/>
    </xf>
    <xf numFmtId="10" fontId="4" fillId="0" borderId="0" xfId="2" applyNumberFormat="1" applyFont="1" applyAlignment="1" applyProtection="1">
      <alignment horizontal="right"/>
      <protection locked="0"/>
    </xf>
    <xf numFmtId="44" fontId="4" fillId="0" borderId="0" xfId="2" applyNumberFormat="1" applyFont="1" applyAlignment="1" applyProtection="1">
      <alignment horizontal="right"/>
      <protection locked="0"/>
    </xf>
    <xf numFmtId="0" fontId="4" fillId="4" borderId="16" xfId="2" applyFont="1" applyFill="1" applyBorder="1" applyProtection="1">
      <protection locked="0"/>
    </xf>
    <xf numFmtId="0" fontId="4" fillId="4" borderId="16" xfId="2" applyFont="1" applyFill="1" applyBorder="1" applyAlignment="1" applyProtection="1">
      <alignment horizontal="left"/>
      <protection locked="0"/>
    </xf>
    <xf numFmtId="0" fontId="5" fillId="2" borderId="23" xfId="2" applyFont="1" applyFill="1" applyBorder="1" applyAlignment="1">
      <alignment horizontal="right" vertical="top"/>
    </xf>
    <xf numFmtId="0" fontId="3" fillId="0" borderId="0" xfId="2" applyFont="1"/>
    <xf numFmtId="0" fontId="4" fillId="0" borderId="0" xfId="0" applyFont="1" applyAlignment="1">
      <alignment horizontal="center" wrapText="1"/>
    </xf>
    <xf numFmtId="0" fontId="12" fillId="0" borderId="0" xfId="0" applyFont="1"/>
    <xf numFmtId="0" fontId="0" fillId="7" borderId="0" xfId="0" applyFill="1"/>
    <xf numFmtId="49" fontId="13" fillId="7" borderId="0" xfId="0" applyNumberFormat="1" applyFont="1" applyFill="1"/>
    <xf numFmtId="44" fontId="0" fillId="0" borderId="0" xfId="0" applyNumberFormat="1"/>
    <xf numFmtId="44" fontId="15" fillId="0" borderId="0" xfId="0" applyNumberFormat="1" applyFont="1"/>
    <xf numFmtId="0" fontId="0" fillId="7" borderId="49" xfId="0" applyFill="1" applyBorder="1"/>
    <xf numFmtId="0" fontId="14" fillId="7" borderId="49" xfId="0" applyFont="1" applyFill="1" applyBorder="1"/>
    <xf numFmtId="44" fontId="14" fillId="7" borderId="49" xfId="0" applyNumberFormat="1" applyFont="1" applyFill="1" applyBorder="1"/>
    <xf numFmtId="0" fontId="16" fillId="0" borderId="0" xfId="4"/>
    <xf numFmtId="0" fontId="17" fillId="0" borderId="2" xfId="0" applyFont="1" applyBorder="1"/>
    <xf numFmtId="0" fontId="0" fillId="0" borderId="4" xfId="0" applyBorder="1"/>
    <xf numFmtId="0" fontId="17" fillId="0" borderId="1" xfId="0" applyFont="1" applyBorder="1"/>
    <xf numFmtId="0" fontId="17" fillId="0" borderId="31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49" fontId="13" fillId="6" borderId="13" xfId="0" applyNumberFormat="1" applyFont="1" applyFill="1" applyBorder="1" applyAlignment="1">
      <alignment horizontal="center"/>
    </xf>
    <xf numFmtId="49" fontId="13" fillId="6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" fillId="0" borderId="0" xfId="0" applyFont="1"/>
    <xf numFmtId="0" fontId="0" fillId="0" borderId="0" xfId="0" applyProtection="1">
      <protection locked="0"/>
    </xf>
    <xf numFmtId="42" fontId="4" fillId="2" borderId="29" xfId="0" applyNumberFormat="1" applyFont="1" applyFill="1" applyBorder="1" applyAlignment="1">
      <alignment horizontal="right"/>
    </xf>
    <xf numFmtId="10" fontId="4" fillId="2" borderId="50" xfId="1" applyNumberFormat="1" applyFont="1" applyFill="1" applyBorder="1" applyAlignment="1">
      <alignment horizontal="right"/>
    </xf>
    <xf numFmtId="0" fontId="22" fillId="0" borderId="7" xfId="0" applyFont="1" applyBorder="1"/>
    <xf numFmtId="0" fontId="4" fillId="2" borderId="28" xfId="2" applyFont="1" applyFill="1" applyBorder="1" applyAlignment="1" applyProtection="1">
      <alignment vertical="top"/>
      <protection locked="0"/>
    </xf>
    <xf numFmtId="0" fontId="4" fillId="2" borderId="16" xfId="2" applyFont="1" applyFill="1" applyBorder="1" applyAlignment="1" applyProtection="1">
      <alignment vertical="top"/>
      <protection locked="0"/>
    </xf>
    <xf numFmtId="0" fontId="4" fillId="2" borderId="16" xfId="2" applyFont="1" applyFill="1" applyBorder="1" applyProtection="1">
      <protection locked="0"/>
    </xf>
    <xf numFmtId="0" fontId="4" fillId="2" borderId="6" xfId="2" applyFont="1" applyFill="1" applyBorder="1" applyAlignment="1" applyProtection="1">
      <alignment vertical="top"/>
      <protection locked="0"/>
    </xf>
    <xf numFmtId="0" fontId="4" fillId="2" borderId="48" xfId="2" applyFont="1" applyFill="1" applyBorder="1" applyAlignment="1" applyProtection="1">
      <alignment vertical="top"/>
      <protection locked="0"/>
    </xf>
    <xf numFmtId="0" fontId="4" fillId="0" borderId="0" xfId="0" applyFont="1" applyProtection="1">
      <protection locked="0"/>
    </xf>
    <xf numFmtId="0" fontId="4" fillId="4" borderId="14" xfId="2" applyFont="1" applyFill="1" applyBorder="1" applyAlignment="1" applyProtection="1">
      <alignment vertical="top" wrapText="1"/>
      <protection locked="0"/>
    </xf>
    <xf numFmtId="0" fontId="22" fillId="0" borderId="0" xfId="0" applyFont="1"/>
    <xf numFmtId="0" fontId="4" fillId="8" borderId="2" xfId="0" applyFont="1" applyFill="1" applyBorder="1" applyAlignment="1" applyProtection="1">
      <alignment horizontal="left"/>
      <protection locked="0"/>
    </xf>
    <xf numFmtId="0" fontId="4" fillId="8" borderId="4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</cellXfs>
  <cellStyles count="5">
    <cellStyle name="Hyperlink" xfId="4" builtinId="8"/>
    <cellStyle name="Normal" xfId="0" builtinId="0"/>
    <cellStyle name="Normal 2 2" xfId="2" xr:uid="{442A2FC0-2240-40F3-909C-7A5544B53EC2}"/>
    <cellStyle name="Normal 5" xfId="3" xr:uid="{E3B4E741-7937-4C90-A93C-C65A2A6B7DE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</xdr:colOff>
      <xdr:row>23</xdr:row>
      <xdr:rowOff>137159</xdr:rowOff>
    </xdr:from>
    <xdr:to>
      <xdr:col>2</xdr:col>
      <xdr:colOff>937260</xdr:colOff>
      <xdr:row>26</xdr:row>
      <xdr:rowOff>53340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DC8A6415-F216-4515-9DB0-0B2661BDC6DA}"/>
            </a:ext>
          </a:extLst>
        </xdr:cNvPr>
        <xdr:cNvSpPr>
          <a:spLocks noChangeAspect="1"/>
        </xdr:cNvSpPr>
      </xdr:nvSpPr>
      <xdr:spPr>
        <a:xfrm>
          <a:off x="502920" y="4244339"/>
          <a:ext cx="1981200" cy="464821"/>
        </a:xfrm>
        <a:prstGeom prst="rightArrow">
          <a:avLst>
            <a:gd name="adj1" fmla="val 75000"/>
            <a:gd name="adj2" fmla="val 50000"/>
          </a:avLst>
        </a:prstGeom>
        <a:solidFill>
          <a:srgbClr val="FF0000">
            <a:alpha val="60000"/>
          </a:srgbClr>
        </a:solidFill>
      </xdr:spPr>
      <xdr:style>
        <a:lnRef idx="2">
          <a:schemeClr val="accent1">
            <a:alpha val="90000"/>
            <a:tint val="40000"/>
            <a:hueOff val="0"/>
            <a:satOff val="0"/>
            <a:lumOff val="0"/>
            <a:alphaOff val="0"/>
          </a:schemeClr>
        </a:lnRef>
        <a:fillRef idx="1">
          <a:schemeClr val="accent1">
            <a:alpha val="90000"/>
            <a:tint val="40000"/>
            <a:hueOff val="0"/>
            <a:satOff val="0"/>
            <a:lumOff val="0"/>
            <a:alphaOff val="0"/>
          </a:schemeClr>
        </a:fillRef>
        <a:effectRef idx="0">
          <a:schemeClr val="accent1">
            <a:alpha val="90000"/>
            <a:tint val="4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anchor="ctr" anchorCtr="1"/>
        <a:lstStyle/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CERTIFY</a:t>
          </a: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 HEREe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cc01.safelinks.protection.outlook.com/?url=https%3A%2F%2Fwww.ecfr.gov%2Fcgi-bin%2Ftext-idx%3FSID%3Dbaa7ec195b80ac9d6f4b8e19bf8faa76%26mc%3Dtrue%26tpl%3D%2Fecfrbrowse%2FTitle02%2F2cfrv1_02.tpl%23200&amp;data=02%7C01%7Cdiann.robinson%40state.mn.us%7C8f99303efcf14684d4e008d6dae73582%7Ceb14b04624c445198f26b89c2159828c%7C0%7C0%7C636937083904996191&amp;sdata=tZ0evOGQ1K0HHhuwcMhoTeePbN4B3ljz%2FmfUQb2ITwI%3D&amp;reserved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E735-8E15-4A14-A81B-FED952BE627F}">
  <sheetPr>
    <tabColor rgb="FF388688"/>
    <pageSetUpPr fitToPage="1"/>
  </sheetPr>
  <dimension ref="A1:J54"/>
  <sheetViews>
    <sheetView zoomScale="85" zoomScaleNormal="85" workbookViewId="0">
      <selection activeCell="A10" sqref="A10:XFD10"/>
    </sheetView>
  </sheetViews>
  <sheetFormatPr defaultRowHeight="14.4" x14ac:dyDescent="0.3"/>
  <cols>
    <col min="1" max="1" width="47.44140625" style="2" customWidth="1"/>
    <col min="2" max="2" width="12.6640625" style="2" customWidth="1"/>
    <col min="3" max="4" width="16.6640625" style="2" customWidth="1"/>
    <col min="5" max="5" width="12.6640625" style="2" customWidth="1"/>
    <col min="6" max="7" width="16.6640625" style="2" customWidth="1"/>
    <col min="8" max="8" width="12.6640625" style="2" customWidth="1"/>
    <col min="9" max="9" width="16.6640625" style="2" customWidth="1"/>
    <col min="10" max="10" width="12.6640625" style="2" customWidth="1"/>
  </cols>
  <sheetData>
    <row r="1" spans="1:10" x14ac:dyDescent="0.3">
      <c r="A1" s="1" t="s">
        <v>0</v>
      </c>
    </row>
    <row r="2" spans="1:10" x14ac:dyDescent="0.3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6"/>
    </row>
    <row r="3" spans="1:10" x14ac:dyDescent="0.3">
      <c r="A3" s="3" t="s">
        <v>3</v>
      </c>
      <c r="B3" s="4" t="s">
        <v>2</v>
      </c>
      <c r="C3" s="5"/>
      <c r="D3" s="5"/>
      <c r="E3" s="5"/>
      <c r="F3" s="5"/>
      <c r="G3" s="5"/>
      <c r="H3" s="5"/>
      <c r="I3" s="5"/>
      <c r="J3" s="6"/>
    </row>
    <row r="4" spans="1:10" x14ac:dyDescent="0.3">
      <c r="A4" s="3" t="s">
        <v>4</v>
      </c>
      <c r="B4" s="4" t="s">
        <v>2</v>
      </c>
      <c r="C4" s="5"/>
      <c r="D4" s="5"/>
      <c r="E4" s="5"/>
      <c r="F4" s="5"/>
      <c r="G4" s="5"/>
      <c r="H4" s="5"/>
      <c r="I4" s="5"/>
      <c r="J4" s="6"/>
    </row>
    <row r="5" spans="1:10" ht="15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5" thickTop="1" x14ac:dyDescent="0.3">
      <c r="A6" s="8"/>
      <c r="B6" s="9" t="s">
        <v>5</v>
      </c>
      <c r="C6" s="10"/>
      <c r="D6" s="11"/>
      <c r="E6" s="9" t="s">
        <v>6</v>
      </c>
      <c r="F6" s="12"/>
      <c r="G6" s="13"/>
      <c r="H6" s="9" t="s">
        <v>7</v>
      </c>
      <c r="I6" s="12"/>
      <c r="J6" s="13"/>
    </row>
    <row r="7" spans="1:10" ht="28.8" x14ac:dyDescent="0.3">
      <c r="A7" s="14" t="s">
        <v>8</v>
      </c>
      <c r="B7" s="15" t="s">
        <v>9</v>
      </c>
      <c r="C7" s="16" t="s">
        <v>10</v>
      </c>
      <c r="D7" s="17" t="s">
        <v>11</v>
      </c>
      <c r="E7" s="15" t="s">
        <v>9</v>
      </c>
      <c r="F7" s="16" t="s">
        <v>12</v>
      </c>
      <c r="G7" s="18" t="s">
        <v>11</v>
      </c>
      <c r="H7" s="19" t="s">
        <v>13</v>
      </c>
      <c r="I7" s="18" t="s">
        <v>14</v>
      </c>
      <c r="J7" s="20" t="s">
        <v>15</v>
      </c>
    </row>
    <row r="8" spans="1:10" x14ac:dyDescent="0.3">
      <c r="A8" s="227" t="s">
        <v>16</v>
      </c>
      <c r="B8" s="21"/>
      <c r="C8" s="22"/>
      <c r="D8" s="23">
        <f>IF(ISERROR(C8/(B8*2080)),0,(C8/(B8*2080)))</f>
        <v>0</v>
      </c>
      <c r="E8" s="24"/>
      <c r="F8" s="22"/>
      <c r="G8" s="25">
        <f t="shared" ref="G8:G19" si="0">IF(ISERROR(F8/(E8*2080)),0,(F8/(E8*2080)))</f>
        <v>0</v>
      </c>
      <c r="H8" s="26">
        <f>E8-B8</f>
        <v>0</v>
      </c>
      <c r="I8" s="27">
        <f t="shared" ref="I8:I20" si="1">SUM(F8-C8)</f>
        <v>0</v>
      </c>
      <c r="J8" s="28">
        <f t="shared" ref="J8:J20" si="2">IFERROR(I8/C8,0%)</f>
        <v>0</v>
      </c>
    </row>
    <row r="9" spans="1:10" x14ac:dyDescent="0.3">
      <c r="A9" s="227" t="s">
        <v>17</v>
      </c>
      <c r="B9" s="21"/>
      <c r="C9" s="22"/>
      <c r="D9" s="23">
        <f t="shared" ref="D9:D19" si="3">IF(ISERROR(C9/(B9*2080)),0,(C9/(B9*2080)))</f>
        <v>0</v>
      </c>
      <c r="E9" s="24"/>
      <c r="F9" s="22"/>
      <c r="G9" s="25">
        <f t="shared" si="0"/>
        <v>0</v>
      </c>
      <c r="H9" s="26">
        <f t="shared" ref="H9:H19" si="4">E9-B9</f>
        <v>0</v>
      </c>
      <c r="I9" s="27">
        <f t="shared" si="1"/>
        <v>0</v>
      </c>
      <c r="J9" s="28">
        <f t="shared" si="2"/>
        <v>0</v>
      </c>
    </row>
    <row r="10" spans="1:10" x14ac:dyDescent="0.3">
      <c r="A10" s="227" t="s">
        <v>18</v>
      </c>
      <c r="B10" s="21"/>
      <c r="C10" s="22"/>
      <c r="D10" s="23">
        <f t="shared" si="3"/>
        <v>0</v>
      </c>
      <c r="E10" s="24"/>
      <c r="F10" s="22"/>
      <c r="G10" s="25">
        <f t="shared" si="0"/>
        <v>0</v>
      </c>
      <c r="H10" s="26">
        <f t="shared" si="4"/>
        <v>0</v>
      </c>
      <c r="I10" s="27">
        <f t="shared" si="1"/>
        <v>0</v>
      </c>
      <c r="J10" s="28">
        <f t="shared" si="2"/>
        <v>0</v>
      </c>
    </row>
    <row r="11" spans="1:10" x14ac:dyDescent="0.3">
      <c r="A11" s="227" t="s">
        <v>19</v>
      </c>
      <c r="B11" s="21"/>
      <c r="C11" s="29"/>
      <c r="D11" s="23">
        <f t="shared" si="3"/>
        <v>0</v>
      </c>
      <c r="E11" s="24"/>
      <c r="F11" s="29"/>
      <c r="G11" s="25">
        <f t="shared" si="0"/>
        <v>0</v>
      </c>
      <c r="H11" s="26">
        <f t="shared" si="4"/>
        <v>0</v>
      </c>
      <c r="I11" s="27">
        <f t="shared" si="1"/>
        <v>0</v>
      </c>
      <c r="J11" s="28">
        <f t="shared" si="2"/>
        <v>0</v>
      </c>
    </row>
    <row r="12" spans="1:10" x14ac:dyDescent="0.3">
      <c r="A12" s="227" t="s">
        <v>20</v>
      </c>
      <c r="B12" s="21"/>
      <c r="C12" s="29"/>
      <c r="D12" s="23">
        <f t="shared" si="3"/>
        <v>0</v>
      </c>
      <c r="E12" s="21"/>
      <c r="F12" s="29"/>
      <c r="G12" s="25">
        <f t="shared" si="0"/>
        <v>0</v>
      </c>
      <c r="H12" s="26">
        <f t="shared" si="4"/>
        <v>0</v>
      </c>
      <c r="I12" s="27">
        <f t="shared" si="1"/>
        <v>0</v>
      </c>
      <c r="J12" s="28">
        <f t="shared" si="2"/>
        <v>0</v>
      </c>
    </row>
    <row r="13" spans="1:10" x14ac:dyDescent="0.3">
      <c r="A13" s="226" t="s">
        <v>21</v>
      </c>
      <c r="B13" s="21"/>
      <c r="C13" s="29"/>
      <c r="D13" s="23">
        <f t="shared" si="3"/>
        <v>0</v>
      </c>
      <c r="E13" s="21"/>
      <c r="F13" s="29"/>
      <c r="G13" s="25">
        <f t="shared" si="0"/>
        <v>0</v>
      </c>
      <c r="H13" s="26">
        <f t="shared" si="4"/>
        <v>0</v>
      </c>
      <c r="I13" s="27">
        <f t="shared" si="1"/>
        <v>0</v>
      </c>
      <c r="J13" s="28">
        <f t="shared" si="2"/>
        <v>0</v>
      </c>
    </row>
    <row r="14" spans="1:10" x14ac:dyDescent="0.3">
      <c r="A14" s="30" t="s">
        <v>22</v>
      </c>
      <c r="B14" s="21"/>
      <c r="C14" s="29"/>
      <c r="D14" s="23">
        <f t="shared" si="3"/>
        <v>0</v>
      </c>
      <c r="E14" s="21"/>
      <c r="F14" s="29"/>
      <c r="G14" s="25">
        <f t="shared" si="0"/>
        <v>0</v>
      </c>
      <c r="H14" s="26">
        <f t="shared" si="4"/>
        <v>0</v>
      </c>
      <c r="I14" s="27">
        <f t="shared" si="1"/>
        <v>0</v>
      </c>
      <c r="J14" s="28">
        <f t="shared" si="2"/>
        <v>0</v>
      </c>
    </row>
    <row r="15" spans="1:10" x14ac:dyDescent="0.3">
      <c r="A15" s="30" t="s">
        <v>23</v>
      </c>
      <c r="B15" s="21"/>
      <c r="C15" s="29"/>
      <c r="D15" s="23">
        <f t="shared" si="3"/>
        <v>0</v>
      </c>
      <c r="E15" s="21"/>
      <c r="F15" s="29"/>
      <c r="G15" s="25">
        <f t="shared" si="0"/>
        <v>0</v>
      </c>
      <c r="H15" s="26">
        <f t="shared" si="4"/>
        <v>0</v>
      </c>
      <c r="I15" s="27">
        <f t="shared" si="1"/>
        <v>0</v>
      </c>
      <c r="J15" s="28">
        <f t="shared" si="2"/>
        <v>0</v>
      </c>
    </row>
    <row r="16" spans="1:10" x14ac:dyDescent="0.3">
      <c r="A16" s="30" t="s">
        <v>24</v>
      </c>
      <c r="B16" s="31"/>
      <c r="C16" s="32"/>
      <c r="D16" s="23">
        <f t="shared" si="3"/>
        <v>0</v>
      </c>
      <c r="E16" s="31"/>
      <c r="F16" s="32"/>
      <c r="G16" s="25">
        <f t="shared" ref="G16:G18" si="5">IF(ISERROR(F16/(E16*2080)),0,(F16/(E16*2080)))</f>
        <v>0</v>
      </c>
      <c r="H16" s="26">
        <f t="shared" ref="H16:H18" si="6">E16-B16</f>
        <v>0</v>
      </c>
      <c r="I16" s="27">
        <f t="shared" ref="I16:I18" si="7">SUM(F16-C16)</f>
        <v>0</v>
      </c>
      <c r="J16" s="28">
        <f t="shared" ref="J16:J18" si="8">IFERROR(I16/C16,0%)</f>
        <v>0</v>
      </c>
    </row>
    <row r="17" spans="1:10" x14ac:dyDescent="0.3">
      <c r="A17" s="30" t="s">
        <v>25</v>
      </c>
      <c r="B17" s="31"/>
      <c r="C17" s="32"/>
      <c r="D17" s="23">
        <f t="shared" si="3"/>
        <v>0</v>
      </c>
      <c r="E17" s="31"/>
      <c r="F17" s="32"/>
      <c r="G17" s="25">
        <f t="shared" ref="G17" si="9">IF(ISERROR(F17/(E17*2080)),0,(F17/(E17*2080)))</f>
        <v>0</v>
      </c>
      <c r="H17" s="26">
        <f t="shared" ref="H17" si="10">E17-B17</f>
        <v>0</v>
      </c>
      <c r="I17" s="27">
        <f t="shared" ref="I17" si="11">SUM(F17-C17)</f>
        <v>0</v>
      </c>
      <c r="J17" s="28">
        <f t="shared" ref="J17" si="12">IFERROR(I17/C17,0%)</f>
        <v>0</v>
      </c>
    </row>
    <row r="18" spans="1:10" x14ac:dyDescent="0.3">
      <c r="A18" s="30" t="s">
        <v>26</v>
      </c>
      <c r="B18" s="31"/>
      <c r="C18" s="32"/>
      <c r="D18" s="23">
        <f t="shared" si="3"/>
        <v>0</v>
      </c>
      <c r="E18" s="31"/>
      <c r="F18" s="32"/>
      <c r="G18" s="25">
        <f t="shared" si="5"/>
        <v>0</v>
      </c>
      <c r="H18" s="26">
        <f t="shared" si="6"/>
        <v>0</v>
      </c>
      <c r="I18" s="27">
        <f t="shared" si="7"/>
        <v>0</v>
      </c>
      <c r="J18" s="28">
        <f t="shared" si="8"/>
        <v>0</v>
      </c>
    </row>
    <row r="19" spans="1:10" ht="14.4" customHeight="1" thickBot="1" x14ac:dyDescent="0.35">
      <c r="A19" s="30" t="s">
        <v>27</v>
      </c>
      <c r="B19" s="31"/>
      <c r="C19" s="32"/>
      <c r="D19" s="23">
        <f t="shared" si="3"/>
        <v>0</v>
      </c>
      <c r="E19" s="31"/>
      <c r="F19" s="32"/>
      <c r="G19" s="25">
        <f t="shared" si="0"/>
        <v>0</v>
      </c>
      <c r="H19" s="33">
        <f t="shared" si="4"/>
        <v>0</v>
      </c>
      <c r="I19" s="34">
        <f t="shared" si="1"/>
        <v>0</v>
      </c>
      <c r="J19" s="35">
        <f t="shared" si="2"/>
        <v>0</v>
      </c>
    </row>
    <row r="20" spans="1:10" ht="15.6" thickTop="1" thickBot="1" x14ac:dyDescent="0.35">
      <c r="A20" s="36" t="s">
        <v>28</v>
      </c>
      <c r="B20" s="37">
        <f>SUM(B8:B19)</f>
        <v>0</v>
      </c>
      <c r="C20" s="38">
        <f>SUM(C8:C19)</f>
        <v>0</v>
      </c>
      <c r="D20" s="39"/>
      <c r="E20" s="37">
        <f>SUM(E8:E19)</f>
        <v>0</v>
      </c>
      <c r="F20" s="38">
        <f>SUM(F8:F19)</f>
        <v>0</v>
      </c>
      <c r="G20" s="40"/>
      <c r="H20" s="41">
        <f>SUM(H8:H19)</f>
        <v>0</v>
      </c>
      <c r="I20" s="218">
        <f t="shared" si="1"/>
        <v>0</v>
      </c>
      <c r="J20" s="219">
        <f t="shared" si="2"/>
        <v>0</v>
      </c>
    </row>
    <row r="21" spans="1:10" ht="15" thickTop="1" x14ac:dyDescent="0.3">
      <c r="A21" s="44"/>
      <c r="B21" s="45" t="s">
        <v>29</v>
      </c>
      <c r="C21" s="46"/>
      <c r="D21" s="47"/>
      <c r="E21" s="48"/>
      <c r="F21" s="46"/>
      <c r="G21" s="49"/>
      <c r="H21" s="50"/>
      <c r="I21" s="51"/>
      <c r="J21" s="52"/>
    </row>
    <row r="22" spans="1:10" ht="15" thickBot="1" x14ac:dyDescent="0.35">
      <c r="A22" s="53"/>
      <c r="B22" s="54" t="s">
        <v>30</v>
      </c>
      <c r="C22" s="55" t="str">
        <f>IF((ISERROR(C21/C20)),"0.00%",(C21/C20))</f>
        <v>0.00%</v>
      </c>
      <c r="D22" s="23"/>
      <c r="E22" s="56"/>
      <c r="F22" s="55" t="str">
        <f>IF((ISERROR(F21/F20)),"0.00%",(F21/F20))</f>
        <v>0.00%</v>
      </c>
      <c r="G22" s="25"/>
      <c r="H22" s="57"/>
      <c r="I22" s="58"/>
      <c r="J22" s="59"/>
    </row>
    <row r="23" spans="1:10" ht="29.4" thickTop="1" x14ac:dyDescent="0.3">
      <c r="A23" s="60" t="s">
        <v>31</v>
      </c>
      <c r="B23" s="15" t="s">
        <v>9</v>
      </c>
      <c r="C23" s="16" t="s">
        <v>32</v>
      </c>
      <c r="D23" s="61" t="s">
        <v>33</v>
      </c>
      <c r="E23" s="15" t="s">
        <v>9</v>
      </c>
      <c r="F23" s="16" t="s">
        <v>12</v>
      </c>
      <c r="G23" s="61" t="s">
        <v>33</v>
      </c>
      <c r="H23" s="62" t="s">
        <v>13</v>
      </c>
      <c r="I23" s="18" t="s">
        <v>14</v>
      </c>
      <c r="J23" s="63" t="s">
        <v>15</v>
      </c>
    </row>
    <row r="24" spans="1:10" x14ac:dyDescent="0.3">
      <c r="A24" s="64" t="s">
        <v>34</v>
      </c>
      <c r="B24" s="65"/>
      <c r="C24" s="66"/>
      <c r="D24" s="23">
        <f t="shared" ref="D24:D29" si="13">IF(ISERROR(C24/(B24*2080)),0,(C24/(B24*2080)))</f>
        <v>0</v>
      </c>
      <c r="E24" s="67"/>
      <c r="F24" s="68"/>
      <c r="G24" s="25">
        <f t="shared" ref="G24:G29" si="14">IF(ISERROR(F24/(E24*2080)),0,(F24/(E24*2080)))</f>
        <v>0</v>
      </c>
      <c r="H24" s="26">
        <f t="shared" ref="H24:H29" si="15">E24-B24</f>
        <v>0</v>
      </c>
      <c r="I24" s="51">
        <f t="shared" ref="I24:I32" si="16">SUM(F24-C24)</f>
        <v>0</v>
      </c>
      <c r="J24" s="28">
        <f t="shared" ref="J24:J33" si="17">IFERROR(I24/C24,0%)</f>
        <v>0</v>
      </c>
    </row>
    <row r="25" spans="1:10" x14ac:dyDescent="0.3">
      <c r="A25" s="64" t="s">
        <v>35</v>
      </c>
      <c r="B25" s="69"/>
      <c r="C25" s="70"/>
      <c r="D25" s="23">
        <f t="shared" si="13"/>
        <v>0</v>
      </c>
      <c r="E25" s="71"/>
      <c r="F25" s="72"/>
      <c r="G25" s="25">
        <f t="shared" si="14"/>
        <v>0</v>
      </c>
      <c r="H25" s="26">
        <f t="shared" si="15"/>
        <v>0</v>
      </c>
      <c r="I25" s="27">
        <f t="shared" si="16"/>
        <v>0</v>
      </c>
      <c r="J25" s="28">
        <f t="shared" si="17"/>
        <v>0</v>
      </c>
    </row>
    <row r="26" spans="1:10" x14ac:dyDescent="0.3">
      <c r="A26" s="64" t="s">
        <v>36</v>
      </c>
      <c r="B26" s="69"/>
      <c r="C26" s="70"/>
      <c r="D26" s="23">
        <f t="shared" si="13"/>
        <v>0</v>
      </c>
      <c r="E26" s="71"/>
      <c r="F26" s="72"/>
      <c r="G26" s="25">
        <f t="shared" si="14"/>
        <v>0</v>
      </c>
      <c r="H26" s="26">
        <f t="shared" si="15"/>
        <v>0</v>
      </c>
      <c r="I26" s="27">
        <f t="shared" si="16"/>
        <v>0</v>
      </c>
      <c r="J26" s="28">
        <f t="shared" si="17"/>
        <v>0</v>
      </c>
    </row>
    <row r="27" spans="1:10" x14ac:dyDescent="0.3">
      <c r="A27" s="64" t="s">
        <v>37</v>
      </c>
      <c r="B27" s="69"/>
      <c r="C27" s="70"/>
      <c r="D27" s="23">
        <f t="shared" si="13"/>
        <v>0</v>
      </c>
      <c r="E27" s="71"/>
      <c r="F27" s="72"/>
      <c r="G27" s="25">
        <f t="shared" si="14"/>
        <v>0</v>
      </c>
      <c r="H27" s="26">
        <f t="shared" si="15"/>
        <v>0</v>
      </c>
      <c r="I27" s="27">
        <f t="shared" si="16"/>
        <v>0</v>
      </c>
      <c r="J27" s="28">
        <f t="shared" si="17"/>
        <v>0</v>
      </c>
    </row>
    <row r="28" spans="1:10" x14ac:dyDescent="0.3">
      <c r="A28" s="64" t="s">
        <v>38</v>
      </c>
      <c r="B28" s="69"/>
      <c r="C28" s="70"/>
      <c r="D28" s="23">
        <f t="shared" si="13"/>
        <v>0</v>
      </c>
      <c r="E28" s="71"/>
      <c r="F28" s="73"/>
      <c r="G28" s="25">
        <f t="shared" si="14"/>
        <v>0</v>
      </c>
      <c r="H28" s="26">
        <f t="shared" si="15"/>
        <v>0</v>
      </c>
      <c r="I28" s="27">
        <f t="shared" si="16"/>
        <v>0</v>
      </c>
      <c r="J28" s="28">
        <f t="shared" si="17"/>
        <v>0</v>
      </c>
    </row>
    <row r="29" spans="1:10" ht="15" thickBot="1" x14ac:dyDescent="0.35">
      <c r="A29" s="64" t="s">
        <v>39</v>
      </c>
      <c r="B29" s="69"/>
      <c r="C29" s="74"/>
      <c r="D29" s="23">
        <f t="shared" si="13"/>
        <v>0</v>
      </c>
      <c r="E29" s="71"/>
      <c r="F29" s="75"/>
      <c r="G29" s="25">
        <f t="shared" si="14"/>
        <v>0</v>
      </c>
      <c r="H29" s="33">
        <f t="shared" si="15"/>
        <v>0</v>
      </c>
      <c r="I29" s="34">
        <f t="shared" si="16"/>
        <v>0</v>
      </c>
      <c r="J29" s="35">
        <f t="shared" si="17"/>
        <v>0</v>
      </c>
    </row>
    <row r="30" spans="1:10" ht="15.6" thickTop="1" thickBot="1" x14ac:dyDescent="0.35">
      <c r="A30" s="76" t="s">
        <v>40</v>
      </c>
      <c r="B30" s="77">
        <f>SUM(B24:B29)+B20</f>
        <v>0</v>
      </c>
      <c r="C30" s="38">
        <f>SUM(C24:C29)+C20+C21</f>
        <v>0</v>
      </c>
      <c r="D30" s="39"/>
      <c r="E30" s="37">
        <f>SUM(E24:E29)+E20</f>
        <v>0</v>
      </c>
      <c r="F30" s="38">
        <f>SUM(F24:F29)+F20+F21</f>
        <v>0</v>
      </c>
      <c r="G30" s="40"/>
      <c r="H30" s="41">
        <f>SUM(H24:H29)</f>
        <v>0</v>
      </c>
      <c r="I30" s="78">
        <f t="shared" si="16"/>
        <v>0</v>
      </c>
      <c r="J30" s="43">
        <f t="shared" si="17"/>
        <v>0</v>
      </c>
    </row>
    <row r="31" spans="1:10" ht="15" thickTop="1" x14ac:dyDescent="0.3">
      <c r="A31" s="79"/>
      <c r="B31" s="45" t="s">
        <v>41</v>
      </c>
      <c r="C31" s="80"/>
      <c r="D31" s="23"/>
      <c r="E31" s="81"/>
      <c r="F31" s="80"/>
      <c r="G31" s="25"/>
      <c r="H31" s="82"/>
      <c r="I31" s="51">
        <f t="shared" si="16"/>
        <v>0</v>
      </c>
      <c r="J31" s="52">
        <f t="shared" si="17"/>
        <v>0</v>
      </c>
    </row>
    <row r="32" spans="1:10" ht="15" thickBot="1" x14ac:dyDescent="0.35">
      <c r="A32" s="83"/>
      <c r="B32" s="84" t="s">
        <v>42</v>
      </c>
      <c r="C32" s="85"/>
      <c r="D32" s="86"/>
      <c r="E32" s="87"/>
      <c r="F32" s="85"/>
      <c r="G32" s="88"/>
      <c r="H32" s="89"/>
      <c r="I32" s="34">
        <f t="shared" si="16"/>
        <v>0</v>
      </c>
      <c r="J32" s="35">
        <f t="shared" si="17"/>
        <v>0</v>
      </c>
    </row>
    <row r="33" spans="1:10" ht="15.6" thickTop="1" thickBot="1" x14ac:dyDescent="0.35">
      <c r="A33" s="90"/>
      <c r="B33" s="91" t="s">
        <v>43</v>
      </c>
      <c r="C33" s="92">
        <f>C30+C31+C32</f>
        <v>0</v>
      </c>
      <c r="D33" s="93"/>
      <c r="E33" s="94"/>
      <c r="F33" s="92">
        <f>F30+F31+F32</f>
        <v>0</v>
      </c>
      <c r="G33" s="95"/>
      <c r="H33" s="96"/>
      <c r="I33" s="42">
        <f>F33-C33</f>
        <v>0</v>
      </c>
      <c r="J33" s="97">
        <f t="shared" si="17"/>
        <v>0</v>
      </c>
    </row>
    <row r="34" spans="1:10" ht="15" thickTop="1" x14ac:dyDescent="0.3">
      <c r="I34" s="98"/>
    </row>
    <row r="35" spans="1:10" x14ac:dyDescent="0.3">
      <c r="A35" s="99" t="s">
        <v>44</v>
      </c>
      <c r="B35" s="100"/>
      <c r="C35" s="101" t="s">
        <v>45</v>
      </c>
      <c r="D35" s="102"/>
      <c r="E35" s="103" t="s">
        <v>46</v>
      </c>
      <c r="F35" s="104"/>
      <c r="G35" s="100"/>
      <c r="H35" s="101" t="s">
        <v>45</v>
      </c>
      <c r="I35" s="105" t="s">
        <v>47</v>
      </c>
      <c r="J35" s="106" t="s">
        <v>15</v>
      </c>
    </row>
    <row r="36" spans="1:10" x14ac:dyDescent="0.3">
      <c r="A36" s="107" t="s">
        <v>48</v>
      </c>
      <c r="B36" s="108"/>
      <c r="C36" s="109" t="str">
        <f t="shared" ref="C36:C41" si="18">IF($B$41&gt;0,B36/$B$41,"0.00%")</f>
        <v>0.00%</v>
      </c>
      <c r="D36" s="110"/>
      <c r="E36" s="111" t="s">
        <v>48</v>
      </c>
      <c r="F36" s="112"/>
      <c r="G36" s="108"/>
      <c r="H36" s="109" t="str">
        <f t="shared" ref="H36:H41" si="19">IF($G$41&gt;0,G36/$G$41,"0.00%")</f>
        <v>0.00%</v>
      </c>
      <c r="I36" s="113">
        <f t="shared" ref="I36:I41" si="20">G36-B36</f>
        <v>0</v>
      </c>
      <c r="J36" s="114">
        <f t="shared" ref="J36:J41" si="21">IFERROR(I36/B36,0%)</f>
        <v>0</v>
      </c>
    </row>
    <row r="37" spans="1:10" x14ac:dyDescent="0.3">
      <c r="A37" s="107" t="s">
        <v>49</v>
      </c>
      <c r="B37" s="108"/>
      <c r="C37" s="109" t="str">
        <f t="shared" si="18"/>
        <v>0.00%</v>
      </c>
      <c r="D37" s="110"/>
      <c r="E37" s="115" t="s">
        <v>49</v>
      </c>
      <c r="F37" s="116"/>
      <c r="G37" s="108"/>
      <c r="H37" s="109" t="str">
        <f t="shared" si="19"/>
        <v>0.00%</v>
      </c>
      <c r="I37" s="113">
        <f t="shared" si="20"/>
        <v>0</v>
      </c>
      <c r="J37" s="114">
        <f t="shared" si="21"/>
        <v>0</v>
      </c>
    </row>
    <row r="38" spans="1:10" x14ac:dyDescent="0.3">
      <c r="A38" s="107" t="s">
        <v>50</v>
      </c>
      <c r="B38" s="108"/>
      <c r="C38" s="109" t="str">
        <f t="shared" si="18"/>
        <v>0.00%</v>
      </c>
      <c r="D38" s="110"/>
      <c r="E38" s="115" t="s">
        <v>51</v>
      </c>
      <c r="F38" s="116"/>
      <c r="G38" s="108"/>
      <c r="H38" s="109" t="str">
        <f t="shared" si="19"/>
        <v>0.00%</v>
      </c>
      <c r="I38" s="113">
        <f t="shared" si="20"/>
        <v>0</v>
      </c>
      <c r="J38" s="114">
        <f t="shared" si="21"/>
        <v>0</v>
      </c>
    </row>
    <row r="39" spans="1:10" x14ac:dyDescent="0.3">
      <c r="A39" s="111" t="s">
        <v>52</v>
      </c>
      <c r="B39" s="108"/>
      <c r="C39" s="109" t="str">
        <f t="shared" si="18"/>
        <v>0.00%</v>
      </c>
      <c r="D39" s="110"/>
      <c r="E39" s="115" t="s">
        <v>52</v>
      </c>
      <c r="F39" s="116"/>
      <c r="G39" s="108"/>
      <c r="H39" s="109" t="str">
        <f t="shared" si="19"/>
        <v>0.00%</v>
      </c>
      <c r="I39" s="113">
        <f t="shared" si="20"/>
        <v>0</v>
      </c>
      <c r="J39" s="114">
        <f t="shared" si="21"/>
        <v>0</v>
      </c>
    </row>
    <row r="40" spans="1:10" x14ac:dyDescent="0.3">
      <c r="A40" s="111" t="s">
        <v>53</v>
      </c>
      <c r="B40" s="108"/>
      <c r="C40" s="109" t="str">
        <f t="shared" si="18"/>
        <v>0.00%</v>
      </c>
      <c r="D40" s="110"/>
      <c r="E40" s="115" t="s">
        <v>53</v>
      </c>
      <c r="F40" s="116"/>
      <c r="G40" s="108"/>
      <c r="H40" s="109" t="str">
        <f t="shared" si="19"/>
        <v>0.00%</v>
      </c>
      <c r="I40" s="113">
        <f t="shared" si="20"/>
        <v>0</v>
      </c>
      <c r="J40" s="114">
        <f t="shared" si="21"/>
        <v>0</v>
      </c>
    </row>
    <row r="41" spans="1:10" x14ac:dyDescent="0.3">
      <c r="A41" s="117" t="s">
        <v>54</v>
      </c>
      <c r="B41" s="118">
        <f>SUM(B36:B40)</f>
        <v>0</v>
      </c>
      <c r="C41" s="119" t="str">
        <f t="shared" si="18"/>
        <v>0.00%</v>
      </c>
      <c r="D41" s="110"/>
      <c r="E41" s="120"/>
      <c r="F41" s="121" t="s">
        <v>54</v>
      </c>
      <c r="G41" s="118">
        <f>SUM(G36:G40)</f>
        <v>0</v>
      </c>
      <c r="H41" s="109" t="str">
        <f t="shared" si="19"/>
        <v>0.00%</v>
      </c>
      <c r="I41" s="118">
        <f t="shared" si="20"/>
        <v>0</v>
      </c>
      <c r="J41" s="114">
        <f t="shared" si="21"/>
        <v>0</v>
      </c>
    </row>
    <row r="42" spans="1:10" x14ac:dyDescent="0.3">
      <c r="A42" s="122"/>
      <c r="B42" s="123"/>
      <c r="C42" s="110"/>
      <c r="D42" s="110"/>
      <c r="E42" s="122"/>
      <c r="F42" s="122"/>
      <c r="G42" s="123"/>
      <c r="H42" s="124"/>
      <c r="I42" s="110"/>
      <c r="J42" s="125"/>
    </row>
    <row r="43" spans="1:10" x14ac:dyDescent="0.3">
      <c r="A43" s="122" t="s">
        <v>55</v>
      </c>
      <c r="B43" s="126">
        <f>IFERROR(C33/B41,0)</f>
        <v>0</v>
      </c>
      <c r="C43" s="110"/>
      <c r="D43" s="110"/>
      <c r="E43" s="122"/>
      <c r="F43" s="122" t="s">
        <v>55</v>
      </c>
      <c r="G43" s="127">
        <f>IFERROR(F33/G41,0)</f>
        <v>0</v>
      </c>
      <c r="H43" s="124"/>
      <c r="I43" s="128" t="s">
        <v>56</v>
      </c>
      <c r="J43" s="129">
        <f>G43-B43</f>
        <v>0</v>
      </c>
    </row>
    <row r="44" spans="1:10" x14ac:dyDescent="0.3">
      <c r="A44" s="122"/>
      <c r="B44" s="123"/>
      <c r="C44" s="110"/>
      <c r="D44" s="110"/>
      <c r="E44" s="122"/>
      <c r="F44" s="122"/>
      <c r="G44" s="123"/>
      <c r="H44" s="124"/>
      <c r="I44" s="130" t="s">
        <v>57</v>
      </c>
      <c r="J44" s="131">
        <f>IFERROR(J43/B43,0%)</f>
        <v>0</v>
      </c>
    </row>
    <row r="45" spans="1:10" x14ac:dyDescent="0.3">
      <c r="A45" s="231" t="s">
        <v>58</v>
      </c>
      <c r="B45" s="231"/>
      <c r="C45" s="231"/>
      <c r="D45" s="231"/>
      <c r="E45" s="231"/>
      <c r="F45" s="231"/>
      <c r="G45" s="123"/>
      <c r="H45" s="124"/>
      <c r="I45" s="110"/>
      <c r="J45" s="125"/>
    </row>
    <row r="46" spans="1:10" x14ac:dyDescent="0.3">
      <c r="A46" s="214"/>
      <c r="B46" s="214"/>
      <c r="C46" s="214"/>
      <c r="D46" s="214"/>
      <c r="E46" s="214"/>
      <c r="F46" s="214"/>
      <c r="G46" s="123"/>
      <c r="H46" s="124"/>
      <c r="I46" s="110"/>
      <c r="J46" s="125"/>
    </row>
    <row r="47" spans="1:10" x14ac:dyDescent="0.3">
      <c r="A47" s="215" t="s">
        <v>59</v>
      </c>
      <c r="B47" s="214"/>
      <c r="C47" s="214"/>
      <c r="D47" s="214"/>
      <c r="E47" s="214"/>
      <c r="F47" s="214"/>
      <c r="G47" s="123"/>
      <c r="H47" s="124"/>
      <c r="I47" s="110"/>
      <c r="J47" s="125"/>
    </row>
    <row r="48" spans="1:10" x14ac:dyDescent="0.3">
      <c r="A48" s="132"/>
      <c r="B48" s="123"/>
      <c r="C48" s="110"/>
      <c r="D48" s="110"/>
      <c r="E48" s="122"/>
      <c r="F48" s="122"/>
      <c r="G48" s="123"/>
      <c r="H48" s="124"/>
      <c r="I48" s="110"/>
      <c r="J48" s="125"/>
    </row>
    <row r="49" spans="1:10" x14ac:dyDescent="0.3">
      <c r="A49" s="133" t="s">
        <v>60</v>
      </c>
      <c r="B49" s="134"/>
      <c r="C49" s="134"/>
      <c r="D49" s="134"/>
      <c r="E49" s="134"/>
      <c r="F49" s="134"/>
      <c r="G49" s="134"/>
      <c r="H49" s="134"/>
      <c r="I49" s="134"/>
      <c r="J49" s="135"/>
    </row>
    <row r="50" spans="1:10" x14ac:dyDescent="0.3">
      <c r="A50" s="136"/>
      <c r="B50" s="137"/>
      <c r="C50" s="137"/>
      <c r="D50" s="137"/>
      <c r="E50" s="137"/>
      <c r="F50" s="137"/>
      <c r="G50" s="137"/>
      <c r="H50" s="137"/>
      <c r="I50" s="137"/>
      <c r="J50" s="138"/>
    </row>
    <row r="51" spans="1:10" x14ac:dyDescent="0.3">
      <c r="A51" s="122" t="s">
        <v>61</v>
      </c>
      <c r="B51" s="139" t="s">
        <v>2</v>
      </c>
      <c r="C51" s="110"/>
      <c r="D51" s="110"/>
      <c r="F51" s="122" t="s">
        <v>62</v>
      </c>
      <c r="G51" s="139" t="s">
        <v>2</v>
      </c>
      <c r="H51" s="110"/>
      <c r="I51" s="110"/>
      <c r="J51" s="140"/>
    </row>
    <row r="52" spans="1:10" x14ac:dyDescent="0.3">
      <c r="A52" s="141"/>
      <c r="B52" s="141"/>
      <c r="C52" s="141"/>
      <c r="D52" s="141"/>
      <c r="E52" s="141"/>
      <c r="F52" s="141"/>
      <c r="G52" s="141"/>
      <c r="H52" s="110"/>
      <c r="I52" s="110"/>
      <c r="J52" s="140"/>
    </row>
    <row r="53" spans="1:10" x14ac:dyDescent="0.3">
      <c r="A53" s="142"/>
      <c r="B53" s="143"/>
      <c r="C53" s="143"/>
      <c r="D53" s="143"/>
      <c r="E53" s="143"/>
      <c r="F53" s="143"/>
      <c r="G53" s="143"/>
      <c r="H53" s="143"/>
      <c r="I53" s="143"/>
      <c r="J53" s="144"/>
    </row>
    <row r="54" spans="1:10" x14ac:dyDescent="0.3">
      <c r="A54" s="1" t="s">
        <v>63</v>
      </c>
    </row>
  </sheetData>
  <sheetProtection algorithmName="SHA-512" hashValue="ElljdXIpI144cPjqEq/35NKQKemP/8tbjCvskSXRU/ITMaGPd1/eszChlgJMZLzsnOl7DwNhHt4Bhoz87VwYkA==" saltValue="uoFvXom8OyK5xfFKsOKeow==" spinCount="100000" sheet="1" objects="1" scenarios="1"/>
  <protectedRanges>
    <protectedRange sqref="G36:G40" name="Range2"/>
    <protectedRange sqref="B36:B40" name="Range1"/>
  </protectedRanges>
  <mergeCells count="1">
    <mergeCell ref="A45:F45"/>
  </mergeCells>
  <phoneticPr fontId="20" type="noConversion"/>
  <pageMargins left="0.7" right="0.7" top="0.75" bottom="0.75" header="0.3" footer="0.3"/>
  <pageSetup scale="50" orientation="landscape" r:id="rId1"/>
  <headerFooter>
    <oddHeader>&amp;C&amp;"-,Bold"&amp;14Intensive Rehabilitative Mental Health Services (IRMHS)
Direct Services Expenditures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FCEC-3368-47B8-B78B-6922879309D0}">
  <dimension ref="A1:F37"/>
  <sheetViews>
    <sheetView tabSelected="1" zoomScaleNormal="100" workbookViewId="0">
      <selection activeCell="B11" sqref="B11:F13"/>
    </sheetView>
  </sheetViews>
  <sheetFormatPr defaultRowHeight="14.4" x14ac:dyDescent="0.3"/>
  <cols>
    <col min="1" max="1" width="3.6640625" customWidth="1"/>
    <col min="2" max="3" width="18.6640625" customWidth="1"/>
    <col min="4" max="4" width="53.44140625" customWidth="1"/>
    <col min="5" max="5" width="19.5546875" bestFit="1" customWidth="1"/>
    <col min="6" max="6" width="39.33203125" customWidth="1"/>
  </cols>
  <sheetData>
    <row r="1" spans="1:6" ht="15.6" x14ac:dyDescent="0.3">
      <c r="A1" s="198"/>
      <c r="B1" s="199" t="str">
        <f>'Direct Services Exp'!B2</f>
        <v xml:space="preserve"> </v>
      </c>
      <c r="C1" s="198"/>
      <c r="D1" s="198"/>
      <c r="E1" s="198"/>
      <c r="F1" s="198"/>
    </row>
    <row r="4" spans="1:6" x14ac:dyDescent="0.3">
      <c r="B4" t="s">
        <v>64</v>
      </c>
      <c r="E4" s="200">
        <f>'Direct Services Exp'!G43</f>
        <v>0</v>
      </c>
    </row>
    <row r="6" spans="1:6" ht="16.2" x14ac:dyDescent="0.45">
      <c r="B6" t="s">
        <v>65</v>
      </c>
      <c r="E6" s="201">
        <f>ROUND(E4*0.41,2)</f>
        <v>0</v>
      </c>
    </row>
    <row r="8" spans="1:6" x14ac:dyDescent="0.3">
      <c r="B8" t="s">
        <v>66</v>
      </c>
      <c r="E8" s="200">
        <f>E4+E6</f>
        <v>0</v>
      </c>
    </row>
    <row r="10" spans="1:6" x14ac:dyDescent="0.3">
      <c r="B10" s="216"/>
    </row>
    <row r="11" spans="1:6" ht="15" thickBot="1" x14ac:dyDescent="0.35">
      <c r="A11" s="202"/>
      <c r="B11" s="203" t="s">
        <v>67</v>
      </c>
      <c r="C11" s="202"/>
      <c r="D11" s="202"/>
      <c r="E11" s="204">
        <f>E8</f>
        <v>0</v>
      </c>
      <c r="F11" s="202"/>
    </row>
    <row r="12" spans="1:6" ht="15.6" thickTop="1" thickBot="1" x14ac:dyDescent="0.35">
      <c r="B12" s="220" t="s">
        <v>68</v>
      </c>
      <c r="C12" s="220"/>
      <c r="D12" s="220"/>
      <c r="E12" s="220"/>
    </row>
    <row r="13" spans="1:6" ht="15" thickTop="1" x14ac:dyDescent="0.3">
      <c r="B13" s="220" t="s">
        <v>69</v>
      </c>
    </row>
    <row r="14" spans="1:6" x14ac:dyDescent="0.3">
      <c r="B14" s="228"/>
    </row>
    <row r="15" spans="1:6" x14ac:dyDescent="0.3">
      <c r="B15" t="s">
        <v>70</v>
      </c>
    </row>
    <row r="17" spans="2:5" x14ac:dyDescent="0.3">
      <c r="C17" s="210" t="s">
        <v>71</v>
      </c>
      <c r="D17" s="211" t="s">
        <v>72</v>
      </c>
      <c r="E17" s="210" t="s">
        <v>73</v>
      </c>
    </row>
    <row r="18" spans="2:5" x14ac:dyDescent="0.3">
      <c r="D18" s="217" t="s">
        <v>74</v>
      </c>
      <c r="E18" s="217" t="s">
        <v>75</v>
      </c>
    </row>
    <row r="19" spans="2:5" x14ac:dyDescent="0.3">
      <c r="D19" s="217" t="s">
        <v>74</v>
      </c>
      <c r="E19" s="217" t="s">
        <v>75</v>
      </c>
    </row>
    <row r="20" spans="2:5" x14ac:dyDescent="0.3">
      <c r="D20" s="217" t="s">
        <v>74</v>
      </c>
      <c r="E20" s="217" t="s">
        <v>75</v>
      </c>
    </row>
    <row r="21" spans="2:5" x14ac:dyDescent="0.3">
      <c r="D21" s="217" t="s">
        <v>74</v>
      </c>
      <c r="E21" s="217" t="s">
        <v>75</v>
      </c>
    </row>
    <row r="24" spans="2:5" x14ac:dyDescent="0.3">
      <c r="B24" s="196"/>
      <c r="C24" s="197"/>
      <c r="D24" t="s">
        <v>76</v>
      </c>
    </row>
    <row r="25" spans="2:5" x14ac:dyDescent="0.3">
      <c r="B25" s="196"/>
      <c r="C25" s="197"/>
      <c r="D25" t="s">
        <v>77</v>
      </c>
    </row>
    <row r="26" spans="2:5" x14ac:dyDescent="0.3">
      <c r="B26" s="196"/>
      <c r="C26" s="197"/>
      <c r="D26" t="s">
        <v>78</v>
      </c>
    </row>
    <row r="27" spans="2:5" x14ac:dyDescent="0.3">
      <c r="B27" s="196"/>
      <c r="C27" s="197"/>
      <c r="D27" t="s">
        <v>79</v>
      </c>
    </row>
    <row r="28" spans="2:5" x14ac:dyDescent="0.3">
      <c r="D28" s="205" t="s">
        <v>80</v>
      </c>
    </row>
    <row r="29" spans="2:5" x14ac:dyDescent="0.3">
      <c r="D29" t="s">
        <v>81</v>
      </c>
    </row>
    <row r="31" spans="2:5" x14ac:dyDescent="0.3">
      <c r="B31" s="206" t="s">
        <v>82</v>
      </c>
      <c r="C31" s="207"/>
      <c r="D31" s="229"/>
      <c r="E31" s="230"/>
    </row>
    <row r="32" spans="2:5" x14ac:dyDescent="0.3">
      <c r="B32" s="208" t="s">
        <v>83</v>
      </c>
      <c r="D32" s="229"/>
      <c r="E32" s="230"/>
    </row>
    <row r="33" spans="2:5" x14ac:dyDescent="0.3">
      <c r="B33" s="209" t="s">
        <v>84</v>
      </c>
      <c r="D33" s="229"/>
      <c r="E33" s="230"/>
    </row>
    <row r="34" spans="2:5" x14ac:dyDescent="0.3">
      <c r="B34" s="206" t="s">
        <v>85</v>
      </c>
      <c r="C34" s="207"/>
      <c r="D34" s="229"/>
      <c r="E34" s="230"/>
    </row>
    <row r="35" spans="2:5" x14ac:dyDescent="0.3">
      <c r="B35" s="208" t="s">
        <v>86</v>
      </c>
      <c r="D35" s="229"/>
      <c r="E35" s="230"/>
    </row>
    <row r="36" spans="2:5" x14ac:dyDescent="0.3">
      <c r="B36" s="209" t="s">
        <v>87</v>
      </c>
      <c r="D36" s="229"/>
      <c r="E36" s="230"/>
    </row>
    <row r="37" spans="2:5" x14ac:dyDescent="0.3">
      <c r="B37" s="206" t="s">
        <v>88</v>
      </c>
      <c r="C37" s="207"/>
      <c r="D37" s="229"/>
      <c r="E37" s="230"/>
    </row>
  </sheetData>
  <sheetProtection algorithmName="SHA-512" hashValue="wGPJBjyURoJfyiuq2Lp9AJL1bWWt7NBIbsmKh6SR6Yt3pg1gY0Pnx0qlZS4dkZgS8pEsU3r1VUqBB56mIM3B1A==" saltValue="q4BKaDKoHytORlvhcg+9Gw==" spinCount="100000" sheet="1" objects="1" scenarios="1"/>
  <mergeCells count="7">
    <mergeCell ref="D31:E31"/>
    <mergeCell ref="D37:E37"/>
    <mergeCell ref="D32:E32"/>
    <mergeCell ref="D34:E34"/>
    <mergeCell ref="D35:E35"/>
    <mergeCell ref="D36:E36"/>
    <mergeCell ref="D33:E33"/>
  </mergeCells>
  <hyperlinks>
    <hyperlink ref="D28" r:id="rId1" display="https://gcc01.safelinks.protection.outlook.com/?url=https%3A%2F%2Fwww.ecfr.gov%2Fcgi-bin%2Ftext-idx%3FSID%3Dbaa7ec195b80ac9d6f4b8e19bf8faa76%26mc%3Dtrue%26tpl%3D%2Fecfrbrowse%2FTitle02%2F2cfrv1_02.tpl%23200&amp;data=02%7C01%7Cdiann.robinson%40state.mn.us%7C8f99303efcf14684d4e008d6dae73582%7Ceb14b04624c445198f26b89c2159828c%7C0%7C0%7C636937083904996191&amp;sdata=tZ0evOGQ1K0HHhuwcMhoTeePbN4B3ljz%2FmfUQb2ITwI%3D&amp;reserved=0" xr:uid="{0A586E73-CF8D-4081-914E-D62286D90D6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A6AC-B0F9-4528-8B98-AD57A2C5DD3A}">
  <sheetPr>
    <tabColor rgb="FF388688"/>
    <pageSetUpPr fitToPage="1"/>
  </sheetPr>
  <dimension ref="A1:F54"/>
  <sheetViews>
    <sheetView zoomScale="90" zoomScaleNormal="90" workbookViewId="0">
      <selection activeCell="D32" sqref="D32"/>
    </sheetView>
  </sheetViews>
  <sheetFormatPr defaultRowHeight="14.4" x14ac:dyDescent="0.3"/>
  <cols>
    <col min="1" max="1" width="51.6640625" style="153" customWidth="1"/>
    <col min="2" max="4" width="14.6640625" style="153" customWidth="1"/>
    <col min="5" max="5" width="51.6640625" style="153" customWidth="1"/>
    <col min="6" max="6" width="14.6640625" style="153" customWidth="1"/>
  </cols>
  <sheetData>
    <row r="1" spans="1:6" ht="16.2" thickTop="1" x14ac:dyDescent="0.3">
      <c r="A1" s="145" t="s">
        <v>84</v>
      </c>
      <c r="B1" s="212" t="str">
        <f>'Direct Services Exp'!B2</f>
        <v xml:space="preserve"> </v>
      </c>
      <c r="C1" s="146"/>
      <c r="D1" s="146"/>
      <c r="E1" s="146"/>
      <c r="F1" s="147"/>
    </row>
    <row r="2" spans="1:6" ht="15.6" x14ac:dyDescent="0.3">
      <c r="A2" s="148" t="s">
        <v>3</v>
      </c>
      <c r="B2" s="213" t="str">
        <f>'Direct Services Exp'!B3</f>
        <v xml:space="preserve"> </v>
      </c>
      <c r="C2" s="149"/>
      <c r="D2" s="149"/>
      <c r="E2" s="149"/>
      <c r="F2" s="150"/>
    </row>
    <row r="3" spans="1:6" ht="15" thickBot="1" x14ac:dyDescent="0.35">
      <c r="A3" s="3" t="s">
        <v>89</v>
      </c>
      <c r="B3" s="151" t="str">
        <f>'Direct Services Exp'!B4</f>
        <v xml:space="preserve"> </v>
      </c>
      <c r="C3" s="151"/>
      <c r="D3" s="151"/>
      <c r="E3" s="151"/>
      <c r="F3" s="152"/>
    </row>
    <row r="4" spans="1:6" ht="15.6" thickTop="1" thickBot="1" x14ac:dyDescent="0.35"/>
    <row r="5" spans="1:6" ht="15" thickTop="1" x14ac:dyDescent="0.3">
      <c r="A5" s="154"/>
      <c r="B5" s="155" t="s">
        <v>90</v>
      </c>
      <c r="C5" s="156"/>
      <c r="D5" s="157"/>
      <c r="E5" s="158"/>
      <c r="F5" s="159"/>
    </row>
    <row r="6" spans="1:6" ht="15" thickBot="1" x14ac:dyDescent="0.35">
      <c r="A6" s="160" t="s">
        <v>91</v>
      </c>
      <c r="B6" s="161" t="s">
        <v>13</v>
      </c>
      <c r="C6" s="162" t="s">
        <v>92</v>
      </c>
      <c r="D6" s="163" t="s">
        <v>93</v>
      </c>
      <c r="E6" s="164" t="s">
        <v>94</v>
      </c>
      <c r="F6" s="163" t="s">
        <v>92</v>
      </c>
    </row>
    <row r="7" spans="1:6" ht="15" thickTop="1" x14ac:dyDescent="0.3">
      <c r="A7" s="221" t="s">
        <v>95</v>
      </c>
      <c r="B7" s="165"/>
      <c r="C7" s="166"/>
      <c r="D7" s="167">
        <f>IFERROR(C7/(B7*2080),0)</f>
        <v>0</v>
      </c>
      <c r="E7" s="223" t="s">
        <v>96</v>
      </c>
      <c r="F7" s="169">
        <v>0</v>
      </c>
    </row>
    <row r="8" spans="1:6" x14ac:dyDescent="0.3">
      <c r="A8" s="222" t="s">
        <v>97</v>
      </c>
      <c r="B8" s="170"/>
      <c r="C8" s="166"/>
      <c r="D8" s="167">
        <f t="shared" ref="D8:D24" si="0">IFERROR(C8/(B8*2080),0)</f>
        <v>0</v>
      </c>
      <c r="E8" s="223" t="s">
        <v>98</v>
      </c>
      <c r="F8" s="169">
        <v>0</v>
      </c>
    </row>
    <row r="9" spans="1:6" x14ac:dyDescent="0.3">
      <c r="A9" s="222" t="s">
        <v>99</v>
      </c>
      <c r="B9" s="170"/>
      <c r="C9" s="166"/>
      <c r="D9" s="167">
        <f t="shared" si="0"/>
        <v>0</v>
      </c>
      <c r="E9" s="223" t="s">
        <v>100</v>
      </c>
      <c r="F9" s="169">
        <v>0</v>
      </c>
    </row>
    <row r="10" spans="1:6" x14ac:dyDescent="0.3">
      <c r="A10" s="222" t="s">
        <v>101</v>
      </c>
      <c r="B10" s="170"/>
      <c r="C10" s="166"/>
      <c r="D10" s="167">
        <f t="shared" si="0"/>
        <v>0</v>
      </c>
      <c r="E10" s="223" t="s">
        <v>102</v>
      </c>
      <c r="F10" s="169">
        <v>0</v>
      </c>
    </row>
    <row r="11" spans="1:6" x14ac:dyDescent="0.3">
      <c r="A11" s="222" t="s">
        <v>103</v>
      </c>
      <c r="B11" s="171"/>
      <c r="C11" s="172"/>
      <c r="D11" s="167">
        <f t="shared" si="0"/>
        <v>0</v>
      </c>
      <c r="E11" s="223" t="s">
        <v>104</v>
      </c>
      <c r="F11" s="169">
        <v>0</v>
      </c>
    </row>
    <row r="12" spans="1:6" x14ac:dyDescent="0.3">
      <c r="A12" s="173"/>
      <c r="B12" s="170"/>
      <c r="C12" s="174"/>
      <c r="D12" s="167">
        <f t="shared" si="0"/>
        <v>0</v>
      </c>
      <c r="E12" s="223" t="s">
        <v>105</v>
      </c>
      <c r="F12" s="169">
        <v>0</v>
      </c>
    </row>
    <row r="13" spans="1:6" x14ac:dyDescent="0.3">
      <c r="A13" s="173"/>
      <c r="B13" s="170"/>
      <c r="C13" s="22"/>
      <c r="D13" s="167">
        <f t="shared" si="0"/>
        <v>0</v>
      </c>
      <c r="E13" s="223" t="s">
        <v>106</v>
      </c>
      <c r="F13" s="169">
        <v>0</v>
      </c>
    </row>
    <row r="14" spans="1:6" x14ac:dyDescent="0.3">
      <c r="A14" s="173"/>
      <c r="B14" s="170"/>
      <c r="C14" s="22"/>
      <c r="D14" s="167">
        <f t="shared" si="0"/>
        <v>0</v>
      </c>
      <c r="E14" s="175"/>
      <c r="F14" s="169">
        <v>0</v>
      </c>
    </row>
    <row r="15" spans="1:6" x14ac:dyDescent="0.3">
      <c r="A15" s="173"/>
      <c r="B15" s="170"/>
      <c r="C15" s="22"/>
      <c r="D15" s="167">
        <f t="shared" si="0"/>
        <v>0</v>
      </c>
      <c r="E15" s="175"/>
      <c r="F15" s="169">
        <v>0</v>
      </c>
    </row>
    <row r="16" spans="1:6" x14ac:dyDescent="0.3">
      <c r="A16" s="173"/>
      <c r="B16" s="170"/>
      <c r="C16" s="22"/>
      <c r="D16" s="167">
        <f t="shared" si="0"/>
        <v>0</v>
      </c>
      <c r="E16" s="175"/>
      <c r="F16" s="169">
        <v>0</v>
      </c>
    </row>
    <row r="17" spans="1:6" x14ac:dyDescent="0.3">
      <c r="A17" s="173"/>
      <c r="B17" s="170"/>
      <c r="C17" s="22"/>
      <c r="D17" s="167">
        <f t="shared" si="0"/>
        <v>0</v>
      </c>
      <c r="E17" s="175"/>
      <c r="F17" s="169">
        <v>0</v>
      </c>
    </row>
    <row r="18" spans="1:6" x14ac:dyDescent="0.3">
      <c r="A18" s="173"/>
      <c r="B18" s="170"/>
      <c r="C18" s="22"/>
      <c r="D18" s="167">
        <f t="shared" si="0"/>
        <v>0</v>
      </c>
      <c r="E18" s="175"/>
      <c r="F18" s="169">
        <v>0</v>
      </c>
    </row>
    <row r="19" spans="1:6" x14ac:dyDescent="0.3">
      <c r="A19" s="173"/>
      <c r="B19" s="170"/>
      <c r="C19" s="22"/>
      <c r="D19" s="167">
        <f t="shared" si="0"/>
        <v>0</v>
      </c>
      <c r="E19" s="175"/>
      <c r="F19" s="169">
        <v>0</v>
      </c>
    </row>
    <row r="20" spans="1:6" x14ac:dyDescent="0.3">
      <c r="A20" s="173"/>
      <c r="B20" s="170"/>
      <c r="C20" s="22"/>
      <c r="D20" s="167">
        <f t="shared" si="0"/>
        <v>0</v>
      </c>
      <c r="E20" s="175"/>
      <c r="F20" s="169">
        <v>0</v>
      </c>
    </row>
    <row r="21" spans="1:6" x14ac:dyDescent="0.3">
      <c r="A21" s="173"/>
      <c r="B21" s="170"/>
      <c r="C21" s="22"/>
      <c r="D21" s="167">
        <f t="shared" si="0"/>
        <v>0</v>
      </c>
      <c r="E21" s="175"/>
      <c r="F21" s="169">
        <v>0</v>
      </c>
    </row>
    <row r="22" spans="1:6" x14ac:dyDescent="0.3">
      <c r="A22" s="173"/>
      <c r="B22" s="170"/>
      <c r="C22" s="22"/>
      <c r="D22" s="167">
        <f t="shared" si="0"/>
        <v>0</v>
      </c>
      <c r="E22" s="175"/>
      <c r="F22" s="169">
        <v>0</v>
      </c>
    </row>
    <row r="23" spans="1:6" x14ac:dyDescent="0.3">
      <c r="A23" s="173"/>
      <c r="B23" s="170"/>
      <c r="C23" s="22"/>
      <c r="D23" s="167">
        <f t="shared" si="0"/>
        <v>0</v>
      </c>
      <c r="E23" s="175"/>
      <c r="F23" s="169">
        <v>0</v>
      </c>
    </row>
    <row r="24" spans="1:6" ht="15" thickBot="1" x14ac:dyDescent="0.35">
      <c r="A24" s="173"/>
      <c r="B24" s="170"/>
      <c r="C24" s="22"/>
      <c r="D24" s="167">
        <f t="shared" si="0"/>
        <v>0</v>
      </c>
      <c r="E24" s="175"/>
      <c r="F24" s="169">
        <v>0</v>
      </c>
    </row>
    <row r="25" spans="1:6" ht="15.6" thickTop="1" thickBot="1" x14ac:dyDescent="0.35">
      <c r="A25" s="176" t="s">
        <v>107</v>
      </c>
      <c r="B25" s="177">
        <f>SUM(B7:B24)</f>
        <v>0</v>
      </c>
      <c r="C25" s="178">
        <f>SUM(C7:C24)</f>
        <v>0</v>
      </c>
      <c r="D25" s="179"/>
      <c r="E25" s="175"/>
      <c r="F25" s="169">
        <v>0</v>
      </c>
    </row>
    <row r="26" spans="1:6" ht="15.6" thickTop="1" thickBot="1" x14ac:dyDescent="0.35">
      <c r="A26" s="176" t="s">
        <v>108</v>
      </c>
      <c r="B26" s="180"/>
      <c r="C26" s="181">
        <v>0</v>
      </c>
      <c r="D26" s="182"/>
      <c r="E26" s="175"/>
      <c r="F26" s="169">
        <v>0</v>
      </c>
    </row>
    <row r="27" spans="1:6" ht="15.6" thickTop="1" thickBot="1" x14ac:dyDescent="0.35">
      <c r="A27" s="176" t="s">
        <v>109</v>
      </c>
      <c r="B27" s="180"/>
      <c r="C27" s="178">
        <f>C25+C26</f>
        <v>0</v>
      </c>
      <c r="D27" s="182"/>
      <c r="E27" s="183"/>
      <c r="F27" s="184">
        <v>0</v>
      </c>
    </row>
    <row r="28" spans="1:6" ht="15.6" thickTop="1" thickBot="1" x14ac:dyDescent="0.35">
      <c r="A28" s="176" t="s">
        <v>110</v>
      </c>
      <c r="B28" s="185"/>
      <c r="C28" s="185" t="str">
        <f>IF((ISERROR(C26/C25)),"0.00%",(C26/C25))</f>
        <v>0.00%</v>
      </c>
      <c r="D28" s="186"/>
      <c r="E28" s="187" t="s">
        <v>111</v>
      </c>
      <c r="F28" s="188">
        <f>SUM(F7:F27)</f>
        <v>0</v>
      </c>
    </row>
    <row r="29" spans="1:6" ht="15.6" thickTop="1" thickBot="1" x14ac:dyDescent="0.35">
      <c r="A29" s="189"/>
      <c r="B29" s="190"/>
      <c r="C29" s="190"/>
      <c r="D29" s="191"/>
    </row>
    <row r="30" spans="1:6" ht="15" thickTop="1" x14ac:dyDescent="0.3">
      <c r="A30" s="154"/>
      <c r="B30" s="155" t="s">
        <v>90</v>
      </c>
      <c r="C30" s="156"/>
      <c r="D30" s="157"/>
      <c r="E30" s="158"/>
      <c r="F30" s="159"/>
    </row>
    <row r="31" spans="1:6" ht="15" thickBot="1" x14ac:dyDescent="0.35">
      <c r="A31" s="160" t="s">
        <v>112</v>
      </c>
      <c r="B31" s="161" t="s">
        <v>13</v>
      </c>
      <c r="C31" s="162" t="s">
        <v>113</v>
      </c>
      <c r="D31" s="163" t="s">
        <v>93</v>
      </c>
      <c r="E31" s="164" t="s">
        <v>114</v>
      </c>
      <c r="F31" s="163" t="s">
        <v>92</v>
      </c>
    </row>
    <row r="32" spans="1:6" ht="15" thickTop="1" x14ac:dyDescent="0.3">
      <c r="A32" s="224" t="s">
        <v>115</v>
      </c>
      <c r="B32" s="165"/>
      <c r="C32" s="166"/>
      <c r="D32" s="167">
        <f t="shared" ref="D32:D49" si="1">IFERROR(C32/(B32*2080),0)</f>
        <v>0</v>
      </c>
      <c r="E32" s="168" t="s">
        <v>116</v>
      </c>
      <c r="F32" s="169">
        <v>0</v>
      </c>
    </row>
    <row r="33" spans="1:6" x14ac:dyDescent="0.3">
      <c r="A33" s="225" t="s">
        <v>117</v>
      </c>
      <c r="B33" s="165"/>
      <c r="C33" s="166"/>
      <c r="D33" s="167">
        <f t="shared" si="1"/>
        <v>0</v>
      </c>
      <c r="E33" s="192"/>
      <c r="F33" s="169">
        <v>0</v>
      </c>
    </row>
    <row r="34" spans="1:6" x14ac:dyDescent="0.3">
      <c r="A34" s="222" t="s">
        <v>118</v>
      </c>
      <c r="B34" s="170"/>
      <c r="C34" s="22"/>
      <c r="D34" s="167">
        <f t="shared" si="1"/>
        <v>0</v>
      </c>
      <c r="E34" s="192"/>
      <c r="F34" s="169">
        <v>0</v>
      </c>
    </row>
    <row r="35" spans="1:6" x14ac:dyDescent="0.3">
      <c r="A35" s="222" t="s">
        <v>119</v>
      </c>
      <c r="B35" s="170"/>
      <c r="C35" s="22"/>
      <c r="D35" s="167">
        <f t="shared" si="1"/>
        <v>0</v>
      </c>
      <c r="E35" s="192"/>
      <c r="F35" s="169">
        <v>0</v>
      </c>
    </row>
    <row r="36" spans="1:6" x14ac:dyDescent="0.3">
      <c r="A36" s="222" t="s">
        <v>120</v>
      </c>
      <c r="B36" s="170"/>
      <c r="C36" s="22"/>
      <c r="D36" s="167">
        <f t="shared" si="1"/>
        <v>0</v>
      </c>
      <c r="E36" s="192"/>
      <c r="F36" s="169">
        <v>0</v>
      </c>
    </row>
    <row r="37" spans="1:6" x14ac:dyDescent="0.3">
      <c r="A37" s="222" t="s">
        <v>121</v>
      </c>
      <c r="B37" s="171"/>
      <c r="C37" s="172"/>
      <c r="D37" s="167">
        <f t="shared" si="1"/>
        <v>0</v>
      </c>
      <c r="E37" s="192"/>
      <c r="F37" s="169">
        <v>0</v>
      </c>
    </row>
    <row r="38" spans="1:6" x14ac:dyDescent="0.3">
      <c r="A38" s="222" t="s">
        <v>122</v>
      </c>
      <c r="B38" s="171"/>
      <c r="C38" s="172"/>
      <c r="D38" s="167">
        <f t="shared" si="1"/>
        <v>0</v>
      </c>
      <c r="E38" s="192"/>
      <c r="F38" s="169">
        <v>0</v>
      </c>
    </row>
    <row r="39" spans="1:6" x14ac:dyDescent="0.3">
      <c r="A39" s="222" t="s">
        <v>123</v>
      </c>
      <c r="B39" s="171"/>
      <c r="C39" s="172"/>
      <c r="D39" s="167">
        <f t="shared" si="1"/>
        <v>0</v>
      </c>
      <c r="E39" s="193"/>
      <c r="F39" s="169">
        <v>0</v>
      </c>
    </row>
    <row r="40" spans="1:6" x14ac:dyDescent="0.3">
      <c r="A40" s="173"/>
      <c r="B40" s="170"/>
      <c r="C40" s="172"/>
      <c r="D40" s="167">
        <f t="shared" si="1"/>
        <v>0</v>
      </c>
      <c r="E40" s="175"/>
      <c r="F40" s="169">
        <v>0</v>
      </c>
    </row>
    <row r="41" spans="1:6" x14ac:dyDescent="0.3">
      <c r="A41" s="173"/>
      <c r="B41" s="170"/>
      <c r="C41" s="22"/>
      <c r="D41" s="167">
        <f t="shared" si="1"/>
        <v>0</v>
      </c>
      <c r="E41" s="175"/>
      <c r="F41" s="169">
        <v>0</v>
      </c>
    </row>
    <row r="42" spans="1:6" x14ac:dyDescent="0.3">
      <c r="A42" s="173"/>
      <c r="B42" s="170"/>
      <c r="C42" s="22"/>
      <c r="D42" s="167">
        <f t="shared" si="1"/>
        <v>0</v>
      </c>
      <c r="E42" s="175"/>
      <c r="F42" s="169">
        <v>0</v>
      </c>
    </row>
    <row r="43" spans="1:6" x14ac:dyDescent="0.3">
      <c r="A43" s="173"/>
      <c r="B43" s="170"/>
      <c r="C43" s="22"/>
      <c r="D43" s="167">
        <f t="shared" si="1"/>
        <v>0</v>
      </c>
      <c r="E43" s="175"/>
      <c r="F43" s="169">
        <v>0</v>
      </c>
    </row>
    <row r="44" spans="1:6" x14ac:dyDescent="0.3">
      <c r="A44" s="173"/>
      <c r="B44" s="170"/>
      <c r="C44" s="22"/>
      <c r="D44" s="167">
        <f t="shared" si="1"/>
        <v>0</v>
      </c>
      <c r="E44" s="175"/>
      <c r="F44" s="169">
        <v>0</v>
      </c>
    </row>
    <row r="45" spans="1:6" x14ac:dyDescent="0.3">
      <c r="A45" s="173"/>
      <c r="B45" s="170"/>
      <c r="C45" s="22"/>
      <c r="D45" s="167">
        <f t="shared" si="1"/>
        <v>0</v>
      </c>
      <c r="E45" s="175"/>
      <c r="F45" s="169">
        <v>0</v>
      </c>
    </row>
    <row r="46" spans="1:6" x14ac:dyDescent="0.3">
      <c r="A46" s="173"/>
      <c r="B46" s="170"/>
      <c r="C46" s="22"/>
      <c r="D46" s="167">
        <f t="shared" si="1"/>
        <v>0</v>
      </c>
      <c r="E46" s="175"/>
      <c r="F46" s="169">
        <v>0</v>
      </c>
    </row>
    <row r="47" spans="1:6" x14ac:dyDescent="0.3">
      <c r="A47" s="173"/>
      <c r="B47" s="170"/>
      <c r="C47" s="22"/>
      <c r="D47" s="167">
        <f t="shared" si="1"/>
        <v>0</v>
      </c>
      <c r="E47" s="175"/>
      <c r="F47" s="169">
        <v>0</v>
      </c>
    </row>
    <row r="48" spans="1:6" x14ac:dyDescent="0.3">
      <c r="A48" s="173"/>
      <c r="B48" s="170"/>
      <c r="C48" s="22"/>
      <c r="D48" s="167">
        <f t="shared" si="1"/>
        <v>0</v>
      </c>
      <c r="E48" s="175"/>
      <c r="F48" s="169">
        <v>0</v>
      </c>
    </row>
    <row r="49" spans="1:6" ht="15" thickBot="1" x14ac:dyDescent="0.35">
      <c r="A49" s="173"/>
      <c r="B49" s="170"/>
      <c r="C49" s="22"/>
      <c r="D49" s="167">
        <f t="shared" si="1"/>
        <v>0</v>
      </c>
      <c r="E49" s="175"/>
      <c r="F49" s="169">
        <v>0</v>
      </c>
    </row>
    <row r="50" spans="1:6" ht="15.6" thickTop="1" thickBot="1" x14ac:dyDescent="0.35">
      <c r="A50" s="187" t="s">
        <v>124</v>
      </c>
      <c r="B50" s="177">
        <f>SUM(B32:B49)</f>
        <v>0</v>
      </c>
      <c r="C50" s="178">
        <f>SUM(C32:C49)</f>
        <v>0</v>
      </c>
      <c r="D50" s="179"/>
      <c r="E50" s="175"/>
      <c r="F50" s="169">
        <v>0</v>
      </c>
    </row>
    <row r="51" spans="1:6" ht="15.6" thickTop="1" thickBot="1" x14ac:dyDescent="0.35">
      <c r="A51" s="194" t="s">
        <v>125</v>
      </c>
      <c r="B51" s="176"/>
      <c r="C51" s="181">
        <v>0</v>
      </c>
      <c r="D51" s="182"/>
      <c r="E51" s="175"/>
      <c r="F51" s="169">
        <v>0</v>
      </c>
    </row>
    <row r="52" spans="1:6" ht="15.6" thickTop="1" thickBot="1" x14ac:dyDescent="0.35">
      <c r="A52" s="194" t="s">
        <v>126</v>
      </c>
      <c r="B52" s="176"/>
      <c r="C52" s="178">
        <f>C50+C51</f>
        <v>0</v>
      </c>
      <c r="D52" s="182"/>
      <c r="E52" s="183"/>
      <c r="F52" s="184">
        <v>0</v>
      </c>
    </row>
    <row r="53" spans="1:6" ht="15.6" thickTop="1" thickBot="1" x14ac:dyDescent="0.35">
      <c r="A53" s="176" t="s">
        <v>110</v>
      </c>
      <c r="B53" s="185"/>
      <c r="C53" s="185" t="str">
        <f>IF((ISERROR(C51/C50)),"0.00%",(C51/C50))</f>
        <v>0.00%</v>
      </c>
      <c r="D53" s="186"/>
      <c r="E53" s="187" t="s">
        <v>127</v>
      </c>
      <c r="F53" s="188">
        <f>SUM(F32:F52)</f>
        <v>0</v>
      </c>
    </row>
    <row r="54" spans="1:6" ht="15" thickTop="1" x14ac:dyDescent="0.3">
      <c r="A54" s="195" t="s">
        <v>128</v>
      </c>
    </row>
  </sheetData>
  <sheetProtection algorithmName="SHA-512" hashValue="M5CMBALbNWIU75MQA9lkTgtFJcq7lm2KjsZ3h/p6vICVekfHrS4TfiK02nFr/uQqvpDLWWQnBhpcS11lduVxBQ==" saltValue="W33PiV73ozLQgCTd1Yg4oA==" spinCount="100000" sheet="1" objects="1" scenarios="1"/>
  <pageMargins left="0.7" right="0.7" top="0.75" bottom="0.75" header="0.2" footer="0.3"/>
  <pageSetup scale="64" orientation="landscape" r:id="rId1"/>
  <headerFooter>
    <oddHeader>&amp;C&amp;"-,Bold"&amp;14Intensive Rehabilitative Mental Health Services (IRMHS)
Other Program and Overhead Expense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AA56C6-B1DB-4E8A-81AE-CB0738D87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FAF1CC-2073-4C58-B08F-559974FB4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141C3-2529-4E7B-99E9-C5EA024C3A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Direct Services Exp</vt:lpstr>
      <vt:lpstr>Summary of Rate Calc.</vt:lpstr>
      <vt:lpstr>Other Program &amp; OH Exp</vt:lpstr>
      <vt:lpstr>'Other Program &amp; OH Exp'!Print_Area</vt:lpstr>
    </vt:vector>
  </TitlesOfParts>
  <Manager/>
  <Company>State of 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DiAnn</dc:creator>
  <cp:keywords/>
  <dc:description/>
  <cp:lastModifiedBy>Yang, Kong (DHS)</cp:lastModifiedBy>
  <cp:revision/>
  <dcterms:created xsi:type="dcterms:W3CDTF">2023-08-25T21:38:37Z</dcterms:created>
  <dcterms:modified xsi:type="dcterms:W3CDTF">2026-08-06T13:52:07Z</dcterms:modified>
  <cp:category/>
  <cp:contentStatus/>
</cp:coreProperties>
</file>