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AFB7273E-BDC8-4F28-A6EF-A413AE8A2BA2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WebCoverPage" sheetId="1" r:id="rId1"/>
    <sheet name="Data" sheetId="3" r:id="rId2"/>
  </sheets>
  <definedNames>
    <definedName name="_xlnm.Print_Area">WebCoverPage!$A$1:$A$35</definedName>
    <definedName name="_xlnm.Print_Titles">#N/A</definedName>
  </definedNames>
  <calcPr calcId="191029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5" i="3" l="1"/>
  <c r="Q92" i="3"/>
  <c r="Q90" i="3"/>
  <c r="Q87" i="3"/>
  <c r="Q84" i="3"/>
  <c r="Q82" i="3"/>
  <c r="Q79" i="3"/>
  <c r="Q76" i="3"/>
  <c r="Q74" i="3"/>
  <c r="Q71" i="3"/>
  <c r="Q68" i="3"/>
  <c r="Q66" i="3"/>
  <c r="Q63" i="3"/>
  <c r="Q60" i="3"/>
  <c r="Q58" i="3"/>
  <c r="Q55" i="3"/>
  <c r="Q52" i="3"/>
  <c r="Q50" i="3"/>
  <c r="Q47" i="3"/>
  <c r="Q44" i="3"/>
  <c r="Q42" i="3"/>
  <c r="Q39" i="3"/>
  <c r="Q36" i="3"/>
  <c r="Q34" i="3"/>
  <c r="Q31" i="3"/>
  <c r="Q28" i="3"/>
  <c r="Q26" i="3"/>
  <c r="Q23" i="3"/>
  <c r="Q20" i="3"/>
  <c r="Q18" i="3"/>
  <c r="Q15" i="3"/>
  <c r="Q12" i="3"/>
  <c r="B98" i="3"/>
  <c r="Q98" i="3"/>
  <c r="Q97" i="3"/>
  <c r="Q96" i="3"/>
  <c r="Q94" i="3"/>
  <c r="Q93" i="3"/>
  <c r="Q91" i="3"/>
  <c r="Q89" i="3"/>
  <c r="Q88" i="3"/>
  <c r="Q86" i="3"/>
  <c r="Q85" i="3"/>
  <c r="Q83" i="3"/>
  <c r="Q81" i="3"/>
  <c r="Q80" i="3"/>
  <c r="Q78" i="3"/>
  <c r="Q77" i="3"/>
  <c r="Q75" i="3"/>
  <c r="Q73" i="3"/>
  <c r="Q72" i="3"/>
  <c r="Q70" i="3"/>
  <c r="Q69" i="3"/>
  <c r="Q67" i="3"/>
  <c r="Q65" i="3"/>
  <c r="Q64" i="3"/>
  <c r="Q62" i="3"/>
  <c r="Q61" i="3"/>
  <c r="Q59" i="3"/>
  <c r="Q57" i="3"/>
  <c r="Q56" i="3"/>
  <c r="Q54" i="3"/>
  <c r="Q53" i="3"/>
  <c r="Q51" i="3"/>
  <c r="Q49" i="3"/>
  <c r="Q48" i="3"/>
  <c r="Q46" i="3"/>
  <c r="Q45" i="3"/>
  <c r="Q43" i="3"/>
  <c r="Q41" i="3"/>
  <c r="Q40" i="3"/>
  <c r="Q38" i="3"/>
  <c r="Q37" i="3"/>
  <c r="Q35" i="3"/>
  <c r="Q33" i="3"/>
  <c r="Q32" i="3"/>
  <c r="Q30" i="3"/>
  <c r="Q29" i="3"/>
  <c r="Q27" i="3"/>
  <c r="Q25" i="3"/>
  <c r="Q24" i="3"/>
  <c r="Q22" i="3"/>
  <c r="Q21" i="3"/>
  <c r="Q19" i="3"/>
  <c r="Q17" i="3"/>
  <c r="Q16" i="3"/>
  <c r="Q14" i="3"/>
  <c r="Q13" i="3"/>
  <c r="Q11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O100" i="3" l="1"/>
  <c r="Q100" i="3"/>
  <c r="D100" i="3" l="1"/>
  <c r="C100" i="3"/>
  <c r="P100" i="3" l="1"/>
  <c r="N100" i="3"/>
  <c r="K100" i="3"/>
  <c r="J100" i="3"/>
  <c r="I100" i="3"/>
  <c r="F100" i="3"/>
  <c r="E100" i="3"/>
  <c r="B100" i="3"/>
</calcChain>
</file>

<file path=xl/sharedStrings.xml><?xml version="1.0" encoding="utf-8"?>
<sst xmlns="http://schemas.openxmlformats.org/spreadsheetml/2006/main" count="326" uniqueCount="125">
  <si>
    <t>Minnesota Department of Human Services</t>
  </si>
  <si>
    <t>Reports and Forecasts Division</t>
  </si>
  <si>
    <t>and MinnesotaCare</t>
  </si>
  <si>
    <t>by County and Program Eligibility Subgroup</t>
  </si>
  <si>
    <t>St. Paul MN 55164-0996</t>
  </si>
  <si>
    <t>Email address:  DHS.ReportsAndForecasts@state.mn.us</t>
  </si>
  <si>
    <t xml:space="preserve">MEDICAL ASSISTANCE </t>
  </si>
  <si>
    <t>By County of Financial Responsibility</t>
  </si>
  <si>
    <t>County</t>
  </si>
  <si>
    <t xml:space="preserve">  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</si>
  <si>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</si>
  <si>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</si>
  <si>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</si>
  <si>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</si>
  <si>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</si>
  <si>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</si>
  <si>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</si>
  <si>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</si>
  <si>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</si>
  <si>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</si>
  <si>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</si>
  <si>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</si>
  <si>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</si>
  <si>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</si>
  <si>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</si>
  <si>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</si>
  <si>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</si>
  <si>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</si>
  <si>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</si>
  <si>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</si>
  <si>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</si>
  <si>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</si>
  <si>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</si>
  <si>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</si>
  <si>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</si>
  <si>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</si>
  <si>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</si>
  <si>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</si>
  <si>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</si>
  <si>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</si>
  <si>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</si>
  <si>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</si>
  <si>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</si>
  <si>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</si>
  <si>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</si>
  <si>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</si>
  <si>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</si>
  <si>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</si>
  <si>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</si>
  <si>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</si>
  <si>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</si>
  <si>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</si>
  <si>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</si>
  <si>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</si>
  <si>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</si>
  <si>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</si>
  <si>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</si>
  <si>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</si>
  <si>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</si>
  <si>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</si>
  <si>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</si>
  <si>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</si>
  <si>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</si>
  <si>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</si>
  <si>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</si>
  <si>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</si>
  <si>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</si>
  <si>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</si>
  <si>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</si>
  <si>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</si>
  <si>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</si>
  <si>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</si>
  <si>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</si>
  <si>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</si>
  <si>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</si>
  <si>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</si>
  <si>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</si>
  <si>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</si>
  <si>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</si>
  <si>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</si>
  <si>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</si>
  <si>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</si>
  <si>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</si>
  <si>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</si>
  <si>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</si>
  <si>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</si>
  <si>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</si>
  <si>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</si>
  <si>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</si>
  <si>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</si>
  <si>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</si>
  <si>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</si>
  <si>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</si>
  <si>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</si>
  <si>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</si>
  <si>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</si>
  <si>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</si>
  <si>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</si>
  <si>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Children</t>
  </si>
  <si>
    <t>Disabled</t>
  </si>
  <si>
    <t>Elderly</t>
  </si>
  <si>
    <t>Total</t>
  </si>
  <si>
    <t xml:space="preserve"> </t>
  </si>
  <si>
    <t>IMD</t>
  </si>
  <si>
    <t>SCHIP</t>
  </si>
  <si>
    <t>Unborn</t>
  </si>
  <si>
    <t>Families with</t>
  </si>
  <si>
    <t>State-Only</t>
  </si>
  <si>
    <t>Statewide</t>
  </si>
  <si>
    <t>Medical Assistance</t>
  </si>
  <si>
    <t>P.O. Box 64996</t>
  </si>
  <si>
    <t>Adults with</t>
  </si>
  <si>
    <t>No Children</t>
  </si>
  <si>
    <t>MA Other</t>
  </si>
  <si>
    <t>MINNESOTACARE</t>
  </si>
  <si>
    <t>This information is available in accessible formats for individuals with</t>
  </si>
  <si>
    <t>disabilities by calling 651-431-2400 or by using your preferred relay service.</t>
  </si>
  <si>
    <t xml:space="preserve">For other information on disability rights and protections, </t>
  </si>
  <si>
    <t>contact the agency's ADA coordinator.</t>
  </si>
  <si>
    <t>Funded</t>
  </si>
  <si>
    <t>Payments in Calendar Year 2022</t>
  </si>
  <si>
    <t>(CY 2022 Warrant Dates)</t>
  </si>
  <si>
    <t>Published June 2023</t>
  </si>
  <si>
    <t>MN PRAIRIE is the sum of Dodge, Steele, and Waseca</t>
  </si>
  <si>
    <t>Western Prairie Human Services (WPHS) is the sum of Grant and Pope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</si>
</sst>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7">
    <xf numFmtId="0" fontId="0" fillId="0" borderId="0"/>
    <xf numFmtId="0" fontId="14" fillId="0" borderId="0"/>
    <xf numFmtId="0" fontId="2" fillId="0" borderId="0"/>
    <xf numFmtId="4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NumberFormat="1" applyFont="1" applyAlignment="1"/>
    <xf numFmtId="0" fontId="3" fillId="2" borderId="0" xfId="0" applyNumberFormat="1" applyFont="1" applyFill="1" applyAlignment="1">
      <alignment horizontal="centerContinuous"/>
    </xf>
    <xf numFmtId="0" fontId="4" fillId="2" borderId="0" xfId="0" applyNumberFormat="1" applyFont="1" applyFill="1" applyAlignment="1">
      <alignment horizontal="centerContinuous"/>
    </xf>
    <xf numFmtId="0" fontId="5" fillId="2" borderId="0" xfId="0" applyNumberFormat="1" applyFont="1" applyFill="1" applyAlignment="1">
      <alignment horizontal="centerContinuous"/>
    </xf>
    <xf numFmtId="0" fontId="6" fillId="2" borderId="0" xfId="0" applyNumberFormat="1" applyFont="1" applyFill="1" applyAlignment="1">
      <alignment horizontal="centerContinuous"/>
    </xf>
    <xf numFmtId="0" fontId="7" fillId="2" borderId="0" xfId="0" applyNumberFormat="1" applyFont="1" applyFill="1" applyAlignment="1">
      <alignment horizontal="centerContinuous"/>
    </xf>
    <xf numFmtId="0" fontId="8" fillId="2" borderId="0" xfId="0" applyNumberFormat="1" applyFont="1" applyFill="1" applyAlignment="1">
      <alignment horizontal="centerContinuous" wrapText="1"/>
    </xf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0" fontId="15" fillId="3" borderId="0" xfId="2" applyNumberFormat="1" applyFont="1" applyFill="1" applyAlignment="1"/>
    <xf numFmtId="3" fontId="15" fillId="3" borderId="0" xfId="2" applyNumberFormat="1" applyFont="1" applyFill="1"/>
    <xf numFmtId="0" fontId="2" fillId="0" borderId="0" xfId="2"/>
    <xf numFmtId="0" fontId="17" fillId="3" borderId="0" xfId="2" applyNumberFormat="1" applyFont="1" applyFill="1" applyAlignment="1"/>
    <xf numFmtId="3" fontId="12" fillId="0" borderId="0" xfId="0" applyNumberFormat="1" applyFont="1" applyAlignment="1">
      <alignment horizontal="centerContinuous"/>
    </xf>
    <xf numFmtId="0" fontId="16" fillId="3" borderId="0" xfId="2" applyNumberFormat="1" applyFont="1" applyFill="1" applyAlignment="1">
      <alignment horizontal="centerContinuous"/>
    </xf>
    <xf numFmtId="0" fontId="8" fillId="3" borderId="0" xfId="2" applyNumberFormat="1" applyFont="1" applyFill="1" applyAlignment="1">
      <alignment horizontal="centerContinuous"/>
    </xf>
    <xf numFmtId="3" fontId="18" fillId="0" borderId="2" xfId="1" applyNumberFormat="1" applyFont="1" applyBorder="1" applyAlignment="1"/>
    <xf numFmtId="3" fontId="18" fillId="0" borderId="2" xfId="1" applyNumberFormat="1" applyFont="1" applyBorder="1" applyAlignment="1">
      <alignment horizontal="centerContinuous"/>
    </xf>
    <xf numFmtId="0" fontId="18" fillId="0" borderId="2" xfId="1" applyNumberFormat="1" applyFont="1" applyBorder="1" applyAlignment="1">
      <alignment horizontal="center"/>
    </xf>
    <xf numFmtId="3" fontId="18" fillId="0" borderId="2" xfId="0" applyNumberFormat="1" applyFont="1" applyBorder="1" applyAlignment="1"/>
    <xf numFmtId="0" fontId="3" fillId="3" borderId="0" xfId="2" applyNumberFormat="1" applyFont="1" applyFill="1" applyAlignment="1"/>
    <xf numFmtId="3" fontId="18" fillId="0" borderId="2" xfId="1" applyNumberFormat="1" applyFont="1" applyBorder="1" applyAlignment="1">
      <alignment horizontal="center"/>
    </xf>
    <xf numFmtId="3" fontId="3" fillId="3" borderId="0" xfId="2" applyNumberFormat="1" applyFont="1" applyFill="1"/>
    <xf numFmtId="3" fontId="18" fillId="0" borderId="1" xfId="1" applyNumberFormat="1" applyFont="1" applyBorder="1" applyAlignment="1">
      <alignment horizontal="center"/>
    </xf>
    <xf numFmtId="0" fontId="18" fillId="0" borderId="1" xfId="1" applyNumberFormat="1" applyFont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4" fontId="3" fillId="3" borderId="0" xfId="2" applyNumberFormat="1" applyFont="1" applyFill="1"/>
    <xf numFmtId="3" fontId="19" fillId="4" borderId="0" xfId="0" applyNumberFormat="1" applyFont="1" applyFill="1" applyAlignment="1">
      <alignment horizontal="right" wrapText="1"/>
    </xf>
    <xf numFmtId="0" fontId="19" fillId="4" borderId="0" xfId="0" applyFont="1" applyFill="1" applyAlignment="1">
      <alignment horizontal="right" wrapText="1"/>
    </xf>
    <xf numFmtId="0" fontId="19" fillId="4" borderId="0" xfId="0" applyFont="1" applyFill="1" applyAlignment="1">
      <alignment horizontal="right" vertical="center" wrapText="1"/>
    </xf>
    <xf numFmtId="3" fontId="19" fillId="4" borderId="0" xfId="0" applyNumberFormat="1" applyFont="1" applyFill="1" applyAlignment="1">
      <alignment horizontal="right" vertical="center" wrapText="1"/>
    </xf>
    <xf numFmtId="0" fontId="10" fillId="3" borderId="0" xfId="2" applyNumberFormat="1" applyFont="1" applyFill="1" applyAlignment="1"/>
    <xf numFmtId="3" fontId="10" fillId="3" borderId="0" xfId="2" applyNumberFormat="1" applyFont="1" applyFill="1"/>
    <xf numFmtId="4" fontId="10" fillId="3" borderId="0" xfId="2" applyNumberFormat="1" applyFont="1" applyFill="1"/>
    <xf numFmtId="0" fontId="6" fillId="3" borderId="0" xfId="2" applyNumberFormat="1" applyFont="1" applyFill="1" applyAlignment="1">
      <alignment horizontal="center"/>
    </xf>
    <xf numFmtId="0" fontId="10" fillId="3" borderId="0" xfId="2" applyNumberFormat="1" applyFont="1" applyFill="1" applyAlignment="1">
      <alignment horizontal="center"/>
    </xf>
    <xf numFmtId="0" fontId="16" fillId="3" borderId="0" xfId="2" applyNumberFormat="1" applyFont="1" applyFill="1" applyAlignment="1">
      <alignment horizontal="center"/>
    </xf>
  </cellXfs>
  <cellStyles count="7">
    <cellStyle name="Currency 2" xfId="3" xr:uid="{00000000-0005-0000-0000-000001000000}"/>
    <cellStyle name="Currency 3" xfId="6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4" xr:uid="{00000000-0005-0000-0000-000006000000}"/>
    <cellStyle name="Percent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87" zoomScaleNormal="87" workbookViewId="0"/>
  </sheetViews>
  <sheetFormatPr defaultColWidth="9.6640625" defaultRowHeight="15" x14ac:dyDescent="0.2"/>
  <cols>
    <col min="1" max="1" width="83.6640625" style="1" customWidth="1"/>
    <col min="2" max="16384" width="9.6640625" style="1"/>
  </cols>
  <sheetData>
    <row r="1" spans="1:1" x14ac:dyDescent="0.2">
      <c r="A1" s="2"/>
    </row>
    <row r="2" spans="1:1" ht="18" x14ac:dyDescent="0.25">
      <c r="A2" s="3" t="s">
        <v>0</v>
      </c>
    </row>
    <row r="3" spans="1:1" ht="23.25" x14ac:dyDescent="0.35">
      <c r="A3" s="4"/>
    </row>
    <row r="4" spans="1:1" ht="15.75" x14ac:dyDescent="0.25">
      <c r="A4" s="5" t="s">
        <v>1</v>
      </c>
    </row>
    <row r="5" spans="1:1" ht="29.1" customHeight="1" x14ac:dyDescent="0.2">
      <c r="A5" s="2"/>
    </row>
    <row r="6" spans="1:1" ht="30" x14ac:dyDescent="0.4">
      <c r="A6" s="6" t="s">
        <v>109</v>
      </c>
    </row>
    <row r="7" spans="1:1" ht="30" x14ac:dyDescent="0.4">
      <c r="A7" s="6" t="s">
        <v>2</v>
      </c>
    </row>
    <row r="8" spans="1:1" ht="30" x14ac:dyDescent="0.4">
      <c r="A8" s="6" t="s">
        <v>120</v>
      </c>
    </row>
    <row r="9" spans="1:1" x14ac:dyDescent="0.2">
      <c r="A9" s="2"/>
    </row>
    <row r="10" spans="1:1" ht="18" x14ac:dyDescent="0.25">
      <c r="A10" s="3" t="s">
        <v>3</v>
      </c>
    </row>
    <row r="11" spans="1:1" x14ac:dyDescent="0.2">
      <c r="A11" s="2" t="s">
        <v>121</v>
      </c>
    </row>
    <row r="12" spans="1:1" ht="18" x14ac:dyDescent="0.25">
      <c r="A12" s="3"/>
    </row>
    <row r="13" spans="1:1" x14ac:dyDescent="0.2">
      <c r="A13" s="7"/>
    </row>
    <row r="14" spans="1:1" x14ac:dyDescent="0.2">
      <c r="A14" s="2"/>
    </row>
    <row r="15" spans="1:1" ht="15.75" x14ac:dyDescent="0.25">
      <c r="A15" s="8"/>
    </row>
    <row r="16" spans="1:1" ht="15.75" x14ac:dyDescent="0.25">
      <c r="A16" s="8"/>
    </row>
    <row r="17" spans="1:1" x14ac:dyDescent="0.2">
      <c r="A17" s="2"/>
    </row>
    <row r="18" spans="1:1" x14ac:dyDescent="0.2">
      <c r="A18" s="2"/>
    </row>
    <row r="19" spans="1:1" ht="15.75" x14ac:dyDescent="0.25">
      <c r="A19" s="9" t="s">
        <v>122</v>
      </c>
    </row>
    <row r="20" spans="1:1" ht="15.75" x14ac:dyDescent="0.25">
      <c r="A20" s="9" t="s">
        <v>0</v>
      </c>
    </row>
    <row r="21" spans="1:1" ht="15.75" x14ac:dyDescent="0.25">
      <c r="A21" s="9" t="s">
        <v>1</v>
      </c>
    </row>
    <row r="22" spans="1:1" ht="15.75" x14ac:dyDescent="0.25">
      <c r="A22" s="10" t="s">
        <v>110</v>
      </c>
    </row>
    <row r="23" spans="1:1" ht="15.75" x14ac:dyDescent="0.25">
      <c r="A23" s="9" t="s">
        <v>4</v>
      </c>
    </row>
    <row r="24" spans="1:1" ht="15.75" x14ac:dyDescent="0.25">
      <c r="A24" s="9"/>
    </row>
    <row r="25" spans="1:1" ht="15.75" x14ac:dyDescent="0.25">
      <c r="A25" s="9" t="s">
        <v>5</v>
      </c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ht="15.75" x14ac:dyDescent="0.25">
      <c r="A29" s="9" t="s">
        <v>115</v>
      </c>
    </row>
    <row r="30" spans="1:1" ht="15.75" x14ac:dyDescent="0.25">
      <c r="A30" s="9" t="s">
        <v>116</v>
      </c>
    </row>
    <row r="31" spans="1:1" ht="15.75" x14ac:dyDescent="0.25">
      <c r="A31" s="9" t="s">
        <v>117</v>
      </c>
    </row>
    <row r="32" spans="1:1" ht="15.75" x14ac:dyDescent="0.25">
      <c r="A32" s="9" t="s">
        <v>118</v>
      </c>
    </row>
    <row r="33" spans="1:1" x14ac:dyDescent="0.2">
      <c r="A33" s="2"/>
    </row>
    <row r="34" spans="1:1" x14ac:dyDescent="0.2">
      <c r="A34" s="2"/>
    </row>
    <row r="35" spans="1:1" x14ac:dyDescent="0.2">
      <c r="A35" s="2"/>
    </row>
  </sheetData>
  <phoneticPr fontId="11" type="noConversion"/>
  <pageMargins left="0.69027777777777777" right="0.6" top="0.92986111111111114" bottom="0.24791666666666667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"/>
  <sheetViews>
    <sheetView showGridLines="0" zoomScale="87" zoomScaleNormal="87" workbookViewId="0">
      <selection activeCell="A101" sqref="A101:XFD131"/>
    </sheetView>
  </sheetViews>
  <sheetFormatPr defaultRowHeight="15" x14ac:dyDescent="0.2"/>
  <cols>
    <col min="1" max="1" width="15.21875" style="11" customWidth="1"/>
    <col min="2" max="2" width="13.21875" style="11" customWidth="1"/>
    <col min="3" max="3" width="11.5546875" style="11" customWidth="1"/>
    <col min="4" max="4" width="12" style="11" customWidth="1"/>
    <col min="5" max="5" width="13.21875" style="11" customWidth="1"/>
    <col min="6" max="6" width="12.44140625" style="11" customWidth="1"/>
    <col min="7" max="7" width="3.6640625" style="11" customWidth="1"/>
    <col min="8" max="8" width="14.88671875" style="11" customWidth="1"/>
    <col min="9" max="9" width="11.6640625" style="11" customWidth="1"/>
    <col min="10" max="10" width="13.21875" style="11" customWidth="1"/>
    <col min="11" max="11" width="11.33203125" style="11" customWidth="1"/>
    <col min="12" max="12" width="3.5546875" style="11" customWidth="1"/>
    <col min="13" max="13" width="15.21875" style="11" customWidth="1"/>
    <col min="14" max="15" width="13.21875" style="11" customWidth="1"/>
    <col min="16" max="16" width="12.21875" style="11" customWidth="1"/>
    <col min="17" max="17" width="12" style="11" customWidth="1"/>
    <col min="18" max="16384" width="8.88671875" style="13"/>
  </cols>
  <sheetData>
    <row r="1" spans="1:17" ht="15.75" x14ac:dyDescent="0.25">
      <c r="A1" s="36" t="s">
        <v>6</v>
      </c>
      <c r="B1" s="36"/>
      <c r="C1" s="36"/>
      <c r="D1" s="36"/>
      <c r="E1" s="36"/>
      <c r="F1" s="36"/>
      <c r="H1" s="36" t="s">
        <v>6</v>
      </c>
      <c r="I1" s="36"/>
      <c r="J1" s="36"/>
      <c r="K1" s="36"/>
      <c r="L1" s="12"/>
      <c r="M1" s="36" t="s">
        <v>114</v>
      </c>
      <c r="N1" s="36"/>
      <c r="O1" s="36"/>
      <c r="P1" s="36"/>
      <c r="Q1" s="36"/>
    </row>
    <row r="2" spans="1:17" s="11" customFormat="1" ht="15.75" x14ac:dyDescent="0.25">
      <c r="A2" s="37" t="s">
        <v>120</v>
      </c>
      <c r="B2" s="37"/>
      <c r="C2" s="37"/>
      <c r="D2" s="37"/>
      <c r="E2" s="37"/>
      <c r="F2" s="37"/>
      <c r="G2" s="22"/>
      <c r="H2" s="37" t="s">
        <v>120</v>
      </c>
      <c r="I2" s="37"/>
      <c r="J2" s="37"/>
      <c r="K2" s="37"/>
      <c r="L2" s="24"/>
      <c r="M2" s="37" t="s">
        <v>120</v>
      </c>
      <c r="N2" s="37"/>
      <c r="O2" s="37"/>
      <c r="P2" s="37"/>
      <c r="Q2" s="37"/>
    </row>
    <row r="3" spans="1:17" s="11" customFormat="1" ht="15.75" x14ac:dyDescent="0.25">
      <c r="A3" s="37" t="s">
        <v>7</v>
      </c>
      <c r="B3" s="37"/>
      <c r="C3" s="37"/>
      <c r="D3" s="37"/>
      <c r="E3" s="37"/>
      <c r="F3" s="37"/>
      <c r="G3" s="22"/>
      <c r="H3" s="37" t="s">
        <v>7</v>
      </c>
      <c r="I3" s="37"/>
      <c r="J3" s="37"/>
      <c r="K3" s="37"/>
      <c r="L3" s="24"/>
      <c r="M3" s="37" t="s">
        <v>7</v>
      </c>
      <c r="N3" s="37"/>
      <c r="O3" s="37"/>
      <c r="P3" s="37"/>
      <c r="Q3" s="37"/>
    </row>
    <row r="4" spans="1:17" s="11" customFormat="1" x14ac:dyDescent="0.2">
      <c r="A4" s="15" t="s">
        <v>123</v>
      </c>
      <c r="B4" s="16"/>
      <c r="C4" s="16"/>
      <c r="D4" s="16"/>
      <c r="E4" s="16"/>
      <c r="F4" s="16"/>
      <c r="H4" s="15" t="s">
        <v>123</v>
      </c>
      <c r="I4" s="16"/>
      <c r="J4" s="16"/>
      <c r="K4" s="16"/>
      <c r="L4" s="12"/>
      <c r="M4" s="15" t="s">
        <v>123</v>
      </c>
      <c r="N4" s="16"/>
      <c r="O4" s="16"/>
      <c r="P4" s="16"/>
      <c r="Q4" s="16"/>
    </row>
    <row r="5" spans="1:17" s="11" customFormat="1" x14ac:dyDescent="0.2">
      <c r="A5" s="17" t="s">
        <v>124</v>
      </c>
      <c r="B5" s="16"/>
      <c r="C5" s="16"/>
      <c r="D5" s="16"/>
      <c r="E5" s="16"/>
      <c r="F5" s="16"/>
      <c r="H5" s="17" t="s">
        <v>124</v>
      </c>
      <c r="I5" s="16"/>
      <c r="J5" s="16"/>
      <c r="K5" s="16"/>
      <c r="L5" s="12"/>
      <c r="M5" s="17" t="s">
        <v>124</v>
      </c>
      <c r="N5" s="16"/>
      <c r="O5" s="16"/>
      <c r="P5" s="16"/>
      <c r="Q5" s="16"/>
    </row>
    <row r="6" spans="1:17" s="11" customFormat="1" ht="3" customHeight="1" x14ac:dyDescent="0.2">
      <c r="A6" s="14"/>
      <c r="B6" s="14"/>
      <c r="C6" s="14"/>
      <c r="D6" s="14"/>
      <c r="E6" s="14"/>
      <c r="F6" s="14"/>
      <c r="H6" s="14"/>
      <c r="I6" s="14"/>
      <c r="J6" s="14"/>
      <c r="K6" s="14"/>
      <c r="L6" s="12"/>
      <c r="M6" s="38"/>
      <c r="N6" s="38"/>
      <c r="O6" s="38"/>
      <c r="P6" s="38"/>
      <c r="Q6" s="38"/>
    </row>
    <row r="7" spans="1:17" s="11" customFormat="1" ht="3" customHeight="1" x14ac:dyDescent="0.2">
      <c r="A7" s="14"/>
      <c r="B7" s="14"/>
      <c r="C7" s="14"/>
      <c r="D7" s="14"/>
      <c r="E7" s="14"/>
      <c r="F7" s="14"/>
      <c r="H7" s="14"/>
      <c r="I7" s="14"/>
      <c r="J7" s="14"/>
      <c r="K7" s="14"/>
      <c r="L7" s="12"/>
      <c r="M7" s="14"/>
      <c r="N7" s="14"/>
      <c r="O7" s="14"/>
      <c r="P7" s="14"/>
      <c r="Q7" s="14"/>
    </row>
    <row r="8" spans="1:17" s="11" customFormat="1" ht="13.5" customHeight="1" x14ac:dyDescent="0.25">
      <c r="A8" s="18" t="s">
        <v>9</v>
      </c>
      <c r="B8" s="19" t="s">
        <v>106</v>
      </c>
      <c r="C8" s="19" t="s">
        <v>102</v>
      </c>
      <c r="D8" s="19" t="s">
        <v>102</v>
      </c>
      <c r="E8" s="20" t="s">
        <v>111</v>
      </c>
      <c r="F8" s="21"/>
      <c r="G8" s="22"/>
      <c r="H8" s="23" t="s">
        <v>9</v>
      </c>
      <c r="I8" s="23"/>
      <c r="J8" s="23" t="s">
        <v>104</v>
      </c>
      <c r="K8" s="23" t="s">
        <v>107</v>
      </c>
      <c r="L8" s="24"/>
      <c r="M8" s="18" t="s">
        <v>9</v>
      </c>
      <c r="N8" s="19" t="s">
        <v>106</v>
      </c>
      <c r="O8" s="20" t="s">
        <v>111</v>
      </c>
      <c r="P8" s="19" t="s">
        <v>107</v>
      </c>
      <c r="Q8" s="20"/>
    </row>
    <row r="9" spans="1:17" s="11" customFormat="1" ht="16.5" thickBot="1" x14ac:dyDescent="0.3">
      <c r="A9" s="25" t="s">
        <v>8</v>
      </c>
      <c r="B9" s="25" t="s">
        <v>98</v>
      </c>
      <c r="C9" s="25" t="s">
        <v>99</v>
      </c>
      <c r="D9" s="25" t="s">
        <v>100</v>
      </c>
      <c r="E9" s="26" t="s">
        <v>112</v>
      </c>
      <c r="F9" s="27" t="s">
        <v>101</v>
      </c>
      <c r="G9" s="22"/>
      <c r="H9" s="25" t="s">
        <v>8</v>
      </c>
      <c r="I9" s="25" t="s">
        <v>103</v>
      </c>
      <c r="J9" s="25" t="s">
        <v>105</v>
      </c>
      <c r="K9" s="25" t="s">
        <v>113</v>
      </c>
      <c r="L9" s="24"/>
      <c r="M9" s="25" t="s">
        <v>8</v>
      </c>
      <c r="N9" s="25" t="s">
        <v>98</v>
      </c>
      <c r="O9" s="26" t="s">
        <v>112</v>
      </c>
      <c r="P9" s="25" t="s">
        <v>119</v>
      </c>
      <c r="Q9" s="27" t="s">
        <v>101</v>
      </c>
    </row>
    <row r="10" spans="1:17" s="11" customFormat="1" ht="2.25" customHeight="1" x14ac:dyDescent="0.2">
      <c r="A10" s="22"/>
      <c r="B10" s="28"/>
      <c r="C10" s="24"/>
      <c r="D10" s="28"/>
      <c r="E10" s="24"/>
      <c r="F10" s="28"/>
      <c r="G10" s="24"/>
      <c r="H10" s="24"/>
      <c r="I10" s="28"/>
      <c r="J10" s="24"/>
      <c r="K10" s="28"/>
      <c r="L10" s="24"/>
      <c r="M10" s="24"/>
      <c r="N10" s="24"/>
      <c r="O10" s="24"/>
      <c r="P10" s="24"/>
      <c r="Q10" s="24"/>
    </row>
    <row r="11" spans="1:17" s="11" customFormat="1" x14ac:dyDescent="0.2">
      <c r="A11" s="22" t="s">
        <v>10</v>
      </c>
      <c r="B11" s="29">
        <v>14992562</v>
      </c>
      <c r="C11" s="29">
        <v>16617085</v>
      </c>
      <c r="D11" s="29">
        <v>10849819</v>
      </c>
      <c r="E11" s="29">
        <v>12053928</v>
      </c>
      <c r="F11" s="29">
        <f>+B11+C11+D11+E11</f>
        <v>54513394</v>
      </c>
      <c r="G11" s="24"/>
      <c r="H11" s="22" t="s">
        <v>10</v>
      </c>
      <c r="I11" s="29">
        <v>123037</v>
      </c>
      <c r="J11" s="30">
        <v>0</v>
      </c>
      <c r="K11" s="30">
        <v>0</v>
      </c>
      <c r="L11" s="28"/>
      <c r="M11" s="22" t="s">
        <v>10</v>
      </c>
      <c r="N11" s="29">
        <v>505212.78260869562</v>
      </c>
      <c r="O11" s="29">
        <v>1973342.1304347825</v>
      </c>
      <c r="P11" s="29">
        <v>15484.782608695652</v>
      </c>
      <c r="Q11" s="24">
        <f>+N11+O11+P11</f>
        <v>2494039.6956521738</v>
      </c>
    </row>
    <row r="12" spans="1:17" s="11" customFormat="1" x14ac:dyDescent="0.2">
      <c r="A12" s="22" t="s">
        <v>11</v>
      </c>
      <c r="B12" s="29">
        <v>280223969</v>
      </c>
      <c r="C12" s="29">
        <v>410245913</v>
      </c>
      <c r="D12" s="29">
        <v>123887230</v>
      </c>
      <c r="E12" s="29">
        <v>180746598</v>
      </c>
      <c r="F12" s="29">
        <f t="shared" ref="F12:F75" si="0">+B12+C12+D12+E12</f>
        <v>995103710</v>
      </c>
      <c r="G12" s="24"/>
      <c r="H12" s="22" t="s">
        <v>11</v>
      </c>
      <c r="I12" s="29">
        <v>315709</v>
      </c>
      <c r="J12" s="29">
        <v>775916</v>
      </c>
      <c r="K12" s="29">
        <v>173620</v>
      </c>
      <c r="L12" s="28"/>
      <c r="M12" s="22" t="s">
        <v>11</v>
      </c>
      <c r="N12" s="29">
        <v>15506972.869565217</v>
      </c>
      <c r="O12" s="29">
        <v>28559537.565217391</v>
      </c>
      <c r="P12" s="29">
        <v>4332817.3478260869</v>
      </c>
      <c r="Q12" s="24">
        <f t="shared" ref="Q12:Q75" si="1">+N12+O12+P12</f>
        <v>48399327.782608695</v>
      </c>
    </row>
    <row r="13" spans="1:17" s="11" customFormat="1" x14ac:dyDescent="0.2">
      <c r="A13" s="22" t="s">
        <v>12</v>
      </c>
      <c r="B13" s="29">
        <v>40809341</v>
      </c>
      <c r="C13" s="29">
        <v>27342628</v>
      </c>
      <c r="D13" s="29">
        <v>17659151</v>
      </c>
      <c r="E13" s="29">
        <v>26289205</v>
      </c>
      <c r="F13" s="29">
        <f t="shared" si="0"/>
        <v>112100325</v>
      </c>
      <c r="G13" s="24"/>
      <c r="H13" s="22" t="s">
        <v>12</v>
      </c>
      <c r="I13" s="29">
        <v>411870</v>
      </c>
      <c r="J13" s="30">
        <v>12</v>
      </c>
      <c r="K13" s="30">
        <v>0</v>
      </c>
      <c r="L13" s="28"/>
      <c r="M13" s="22" t="s">
        <v>12</v>
      </c>
      <c r="N13" s="29">
        <v>1442168.7391304348</v>
      </c>
      <c r="O13" s="29">
        <v>2881563.5652173911</v>
      </c>
      <c r="P13" s="29">
        <v>27436.73913043478</v>
      </c>
      <c r="Q13" s="24">
        <f t="shared" si="1"/>
        <v>4351169.0434782607</v>
      </c>
    </row>
    <row r="14" spans="1:17" s="11" customFormat="1" x14ac:dyDescent="0.2">
      <c r="A14" s="22" t="s">
        <v>13</v>
      </c>
      <c r="B14" s="29">
        <v>88602139</v>
      </c>
      <c r="C14" s="29">
        <v>69164513</v>
      </c>
      <c r="D14" s="29">
        <v>25080265</v>
      </c>
      <c r="E14" s="29">
        <v>58063480</v>
      </c>
      <c r="F14" s="29">
        <f t="shared" si="0"/>
        <v>240910397</v>
      </c>
      <c r="G14" s="24"/>
      <c r="H14" s="22" t="s">
        <v>13</v>
      </c>
      <c r="I14" s="29">
        <v>2620941</v>
      </c>
      <c r="J14" s="29">
        <v>5327</v>
      </c>
      <c r="K14" s="30">
        <v>429</v>
      </c>
      <c r="L14" s="28"/>
      <c r="M14" s="22" t="s">
        <v>13</v>
      </c>
      <c r="N14" s="29">
        <v>1769952.7391304348</v>
      </c>
      <c r="O14" s="29">
        <v>4266287.0434782607</v>
      </c>
      <c r="P14" s="29">
        <v>83314.086956521729</v>
      </c>
      <c r="Q14" s="24">
        <f t="shared" si="1"/>
        <v>6119553.8695652168</v>
      </c>
    </row>
    <row r="15" spans="1:17" s="11" customFormat="1" x14ac:dyDescent="0.2">
      <c r="A15" s="22" t="s">
        <v>14</v>
      </c>
      <c r="B15" s="29">
        <v>36262942</v>
      </c>
      <c r="C15" s="29">
        <v>44821080</v>
      </c>
      <c r="D15" s="29">
        <v>16336909</v>
      </c>
      <c r="E15" s="29">
        <v>25366461</v>
      </c>
      <c r="F15" s="29">
        <f t="shared" si="0"/>
        <v>122787392</v>
      </c>
      <c r="G15" s="24"/>
      <c r="H15" s="22" t="s">
        <v>14</v>
      </c>
      <c r="I15" s="29">
        <v>130255</v>
      </c>
      <c r="J15" s="29">
        <v>69426</v>
      </c>
      <c r="K15" s="29">
        <v>11217</v>
      </c>
      <c r="L15" s="28"/>
      <c r="M15" s="22" t="s">
        <v>14</v>
      </c>
      <c r="N15" s="29">
        <v>1554213.8695652173</v>
      </c>
      <c r="O15" s="29">
        <v>2966323.4347826084</v>
      </c>
      <c r="P15" s="29">
        <v>100134.91304347826</v>
      </c>
      <c r="Q15" s="24">
        <f t="shared" si="1"/>
        <v>4620672.2173913047</v>
      </c>
    </row>
    <row r="16" spans="1:17" s="11" customFormat="1" x14ac:dyDescent="0.2">
      <c r="A16" s="22" t="s">
        <v>15</v>
      </c>
      <c r="B16" s="29">
        <v>4640072</v>
      </c>
      <c r="C16" s="29">
        <v>7387990</v>
      </c>
      <c r="D16" s="29">
        <v>6543420</v>
      </c>
      <c r="E16" s="29">
        <v>2528918</v>
      </c>
      <c r="F16" s="29">
        <f t="shared" si="0"/>
        <v>21100400</v>
      </c>
      <c r="G16" s="24"/>
      <c r="H16" s="22" t="s">
        <v>15</v>
      </c>
      <c r="I16" s="29">
        <v>49856</v>
      </c>
      <c r="J16" s="29">
        <v>4996</v>
      </c>
      <c r="K16" s="29">
        <v>1647</v>
      </c>
      <c r="L16" s="28"/>
      <c r="M16" s="22" t="s">
        <v>15</v>
      </c>
      <c r="N16" s="29">
        <v>185704.30434782608</v>
      </c>
      <c r="O16" s="29">
        <v>461192.82608695648</v>
      </c>
      <c r="P16" s="29">
        <v>26320.652173913044</v>
      </c>
      <c r="Q16" s="24">
        <f t="shared" si="1"/>
        <v>673217.78260869568</v>
      </c>
    </row>
    <row r="17" spans="1:17" s="11" customFormat="1" x14ac:dyDescent="0.2">
      <c r="A17" s="22" t="s">
        <v>16</v>
      </c>
      <c r="B17" s="29">
        <v>43272340</v>
      </c>
      <c r="C17" s="29">
        <v>67625954</v>
      </c>
      <c r="D17" s="29">
        <v>25947784</v>
      </c>
      <c r="E17" s="29">
        <v>38563634</v>
      </c>
      <c r="F17" s="29">
        <f t="shared" si="0"/>
        <v>175409712</v>
      </c>
      <c r="G17" s="24"/>
      <c r="H17" s="22" t="s">
        <v>16</v>
      </c>
      <c r="I17" s="29">
        <v>452022</v>
      </c>
      <c r="J17" s="29">
        <v>48636</v>
      </c>
      <c r="K17" s="29">
        <v>4594</v>
      </c>
      <c r="L17" s="28"/>
      <c r="M17" s="22" t="s">
        <v>16</v>
      </c>
      <c r="N17" s="29">
        <v>1825686.1739130435</v>
      </c>
      <c r="O17" s="29">
        <v>4452873.3478260869</v>
      </c>
      <c r="P17" s="29">
        <v>154966.08695652173</v>
      </c>
      <c r="Q17" s="24">
        <f t="shared" si="1"/>
        <v>6433525.6086956523</v>
      </c>
    </row>
    <row r="18" spans="1:17" s="11" customFormat="1" x14ac:dyDescent="0.2">
      <c r="A18" s="22" t="s">
        <v>17</v>
      </c>
      <c r="B18" s="29">
        <v>16430530</v>
      </c>
      <c r="C18" s="29">
        <v>28019360</v>
      </c>
      <c r="D18" s="29">
        <v>15388013</v>
      </c>
      <c r="E18" s="29">
        <v>9435967</v>
      </c>
      <c r="F18" s="29">
        <f t="shared" si="0"/>
        <v>69273870</v>
      </c>
      <c r="G18" s="24"/>
      <c r="H18" s="22" t="s">
        <v>17</v>
      </c>
      <c r="I18" s="29">
        <v>79639</v>
      </c>
      <c r="J18" s="29">
        <v>30554</v>
      </c>
      <c r="K18" s="29">
        <v>4185</v>
      </c>
      <c r="L18" s="28"/>
      <c r="M18" s="22" t="s">
        <v>17</v>
      </c>
      <c r="N18" s="29">
        <v>676685.34782608692</v>
      </c>
      <c r="O18" s="29">
        <v>1663992.1304347825</v>
      </c>
      <c r="P18" s="29">
        <v>20852.695652173912</v>
      </c>
      <c r="Q18" s="24">
        <f t="shared" si="1"/>
        <v>2361530.173913043</v>
      </c>
    </row>
    <row r="19" spans="1:17" s="11" customFormat="1" x14ac:dyDescent="0.2">
      <c r="A19" s="22" t="s">
        <v>18</v>
      </c>
      <c r="B19" s="29">
        <v>33954343</v>
      </c>
      <c r="C19" s="29">
        <v>40816526</v>
      </c>
      <c r="D19" s="29">
        <v>20572592</v>
      </c>
      <c r="E19" s="29">
        <v>24341839</v>
      </c>
      <c r="F19" s="29">
        <f t="shared" si="0"/>
        <v>119685300</v>
      </c>
      <c r="G19" s="24"/>
      <c r="H19" s="22" t="s">
        <v>18</v>
      </c>
      <c r="I19" s="29">
        <v>228069</v>
      </c>
      <c r="J19" s="30">
        <v>0</v>
      </c>
      <c r="K19" s="30">
        <v>0</v>
      </c>
      <c r="L19" s="28"/>
      <c r="M19" s="22" t="s">
        <v>18</v>
      </c>
      <c r="N19" s="29">
        <v>1071997.5652173914</v>
      </c>
      <c r="O19" s="29">
        <v>2449659.3913043477</v>
      </c>
      <c r="P19" s="29">
        <v>10030.434782608696</v>
      </c>
      <c r="Q19" s="24">
        <f t="shared" si="1"/>
        <v>3531687.3913043481</v>
      </c>
    </row>
    <row r="20" spans="1:17" s="11" customFormat="1" x14ac:dyDescent="0.2">
      <c r="A20" s="22" t="s">
        <v>19</v>
      </c>
      <c r="B20" s="29">
        <v>41149376</v>
      </c>
      <c r="C20" s="29">
        <v>70758316</v>
      </c>
      <c r="D20" s="29">
        <v>27679891</v>
      </c>
      <c r="E20" s="29">
        <v>31398854</v>
      </c>
      <c r="F20" s="29">
        <f t="shared" si="0"/>
        <v>170986437</v>
      </c>
      <c r="G20" s="24"/>
      <c r="H20" s="22" t="s">
        <v>19</v>
      </c>
      <c r="I20" s="29">
        <v>102898</v>
      </c>
      <c r="J20" s="29">
        <v>157899</v>
      </c>
      <c r="K20" s="29">
        <v>13684</v>
      </c>
      <c r="L20" s="28"/>
      <c r="M20" s="22" t="s">
        <v>19</v>
      </c>
      <c r="N20" s="29">
        <v>2187592.6521739131</v>
      </c>
      <c r="O20" s="29">
        <v>4843183.0869565215</v>
      </c>
      <c r="P20" s="29">
        <v>466774.39130434778</v>
      </c>
      <c r="Q20" s="24">
        <f t="shared" si="1"/>
        <v>7497550.1304347822</v>
      </c>
    </row>
    <row r="21" spans="1:17" s="11" customFormat="1" x14ac:dyDescent="0.2">
      <c r="A21" s="22" t="s">
        <v>20</v>
      </c>
      <c r="B21" s="29">
        <v>46258954</v>
      </c>
      <c r="C21" s="29">
        <v>40036272</v>
      </c>
      <c r="D21" s="29">
        <v>14475495</v>
      </c>
      <c r="E21" s="29">
        <v>34478899</v>
      </c>
      <c r="F21" s="29">
        <f t="shared" si="0"/>
        <v>135249620</v>
      </c>
      <c r="G21" s="24"/>
      <c r="H21" s="22" t="s">
        <v>20</v>
      </c>
      <c r="I21" s="29">
        <v>860562</v>
      </c>
      <c r="J21" s="30">
        <v>0</v>
      </c>
      <c r="K21" s="30">
        <v>0</v>
      </c>
      <c r="L21" s="28"/>
      <c r="M21" s="22" t="s">
        <v>20</v>
      </c>
      <c r="N21" s="29">
        <v>1437192.3043478259</v>
      </c>
      <c r="O21" s="29">
        <v>3720776.4347826084</v>
      </c>
      <c r="P21" s="29">
        <v>42366.304347826088</v>
      </c>
      <c r="Q21" s="24">
        <f t="shared" si="1"/>
        <v>5200335.0434782607</v>
      </c>
    </row>
    <row r="22" spans="1:17" s="11" customFormat="1" x14ac:dyDescent="0.2">
      <c r="A22" s="22" t="s">
        <v>21</v>
      </c>
      <c r="B22" s="29">
        <v>12647141</v>
      </c>
      <c r="C22" s="29">
        <v>15143145</v>
      </c>
      <c r="D22" s="29">
        <v>10354574</v>
      </c>
      <c r="E22" s="29">
        <v>7084016</v>
      </c>
      <c r="F22" s="29">
        <f t="shared" si="0"/>
        <v>45228876</v>
      </c>
      <c r="G22" s="24"/>
      <c r="H22" s="22" t="s">
        <v>21</v>
      </c>
      <c r="I22" s="29">
        <v>11624</v>
      </c>
      <c r="J22" s="29">
        <v>155093</v>
      </c>
      <c r="K22" s="29">
        <v>7114</v>
      </c>
      <c r="L22" s="28"/>
      <c r="M22" s="22" t="s">
        <v>21</v>
      </c>
      <c r="N22" s="29">
        <v>611748.91304347827</v>
      </c>
      <c r="O22" s="29">
        <v>851373.95652173914</v>
      </c>
      <c r="P22" s="29">
        <v>63238.956521739128</v>
      </c>
      <c r="Q22" s="24">
        <f t="shared" si="1"/>
        <v>1526361.8260869563</v>
      </c>
    </row>
    <row r="23" spans="1:17" s="11" customFormat="1" x14ac:dyDescent="0.2">
      <c r="A23" s="22" t="s">
        <v>22</v>
      </c>
      <c r="B23" s="29">
        <v>32114272</v>
      </c>
      <c r="C23" s="29">
        <v>55446251</v>
      </c>
      <c r="D23" s="29">
        <v>16482793</v>
      </c>
      <c r="E23" s="29">
        <v>25249464</v>
      </c>
      <c r="F23" s="29">
        <f t="shared" si="0"/>
        <v>129292780</v>
      </c>
      <c r="G23" s="24"/>
      <c r="H23" s="22" t="s">
        <v>22</v>
      </c>
      <c r="I23" s="29">
        <v>-1947</v>
      </c>
      <c r="J23" s="29">
        <v>22845</v>
      </c>
      <c r="K23" s="29">
        <v>2179</v>
      </c>
      <c r="L23" s="28"/>
      <c r="M23" s="22" t="s">
        <v>22</v>
      </c>
      <c r="N23" s="29">
        <v>2126091.0434782607</v>
      </c>
      <c r="O23" s="29">
        <v>4090129.913043478</v>
      </c>
      <c r="P23" s="29">
        <v>76388.130434782608</v>
      </c>
      <c r="Q23" s="24">
        <f t="shared" si="1"/>
        <v>6292609.0869565206</v>
      </c>
    </row>
    <row r="24" spans="1:17" s="11" customFormat="1" x14ac:dyDescent="0.2">
      <c r="A24" s="22" t="s">
        <v>23</v>
      </c>
      <c r="B24" s="29">
        <v>57152416</v>
      </c>
      <c r="C24" s="29">
        <v>86212176</v>
      </c>
      <c r="D24" s="29">
        <v>33265670</v>
      </c>
      <c r="E24" s="29">
        <v>37472926</v>
      </c>
      <c r="F24" s="29">
        <f t="shared" si="0"/>
        <v>214103188</v>
      </c>
      <c r="G24" s="24"/>
      <c r="H24" s="22" t="s">
        <v>23</v>
      </c>
      <c r="I24" s="29">
        <v>1018561</v>
      </c>
      <c r="J24" s="29">
        <v>27126</v>
      </c>
      <c r="K24" s="29">
        <v>5299</v>
      </c>
      <c r="L24" s="28"/>
      <c r="M24" s="22" t="s">
        <v>23</v>
      </c>
      <c r="N24" s="29">
        <v>2203025.7391304346</v>
      </c>
      <c r="O24" s="29">
        <v>3476223.8260869565</v>
      </c>
      <c r="P24" s="29">
        <v>231368</v>
      </c>
      <c r="Q24" s="24">
        <f t="shared" si="1"/>
        <v>5910617.5652173907</v>
      </c>
    </row>
    <row r="25" spans="1:17" s="11" customFormat="1" x14ac:dyDescent="0.2">
      <c r="A25" s="22" t="s">
        <v>24</v>
      </c>
      <c r="B25" s="29">
        <v>10751076</v>
      </c>
      <c r="C25" s="29">
        <v>6526680</v>
      </c>
      <c r="D25" s="29">
        <v>5321828</v>
      </c>
      <c r="E25" s="29">
        <v>6796989</v>
      </c>
      <c r="F25" s="29">
        <f t="shared" si="0"/>
        <v>29396573</v>
      </c>
      <c r="G25" s="24"/>
      <c r="H25" s="22" t="s">
        <v>24</v>
      </c>
      <c r="I25" s="29">
        <v>215140</v>
      </c>
      <c r="J25" s="30">
        <v>0</v>
      </c>
      <c r="K25" s="30">
        <v>0</v>
      </c>
      <c r="L25" s="28"/>
      <c r="M25" s="22" t="s">
        <v>24</v>
      </c>
      <c r="N25" s="29">
        <v>326785.95652173914</v>
      </c>
      <c r="O25" s="29">
        <v>729553.34782608692</v>
      </c>
      <c r="P25" s="29">
        <v>808.56521739130437</v>
      </c>
      <c r="Q25" s="24">
        <f t="shared" si="1"/>
        <v>1057147.8695652175</v>
      </c>
    </row>
    <row r="26" spans="1:17" s="11" customFormat="1" x14ac:dyDescent="0.2">
      <c r="A26" s="22" t="s">
        <v>25</v>
      </c>
      <c r="B26" s="29">
        <v>3687613</v>
      </c>
      <c r="C26" s="29">
        <v>2618501</v>
      </c>
      <c r="D26" s="29">
        <v>4295883</v>
      </c>
      <c r="E26" s="29">
        <v>4134155</v>
      </c>
      <c r="F26" s="29">
        <f t="shared" si="0"/>
        <v>14736152</v>
      </c>
      <c r="G26" s="24"/>
      <c r="H26" s="22" t="s">
        <v>25</v>
      </c>
      <c r="I26" s="29">
        <v>112727</v>
      </c>
      <c r="J26" s="30">
        <v>0</v>
      </c>
      <c r="K26" s="30">
        <v>0</v>
      </c>
      <c r="L26" s="28"/>
      <c r="M26" s="22" t="s">
        <v>25</v>
      </c>
      <c r="N26" s="29">
        <v>227072.13043478259</v>
      </c>
      <c r="O26" s="29">
        <v>982311.26086956519</v>
      </c>
      <c r="P26" s="29">
        <v>2100.608695652174</v>
      </c>
      <c r="Q26" s="24">
        <f t="shared" si="1"/>
        <v>1211483.9999999998</v>
      </c>
    </row>
    <row r="27" spans="1:17" s="11" customFormat="1" x14ac:dyDescent="0.2">
      <c r="A27" s="22" t="s">
        <v>26</v>
      </c>
      <c r="B27" s="29">
        <v>12473026</v>
      </c>
      <c r="C27" s="29">
        <v>16206630</v>
      </c>
      <c r="D27" s="29">
        <v>9758477</v>
      </c>
      <c r="E27" s="29">
        <v>6235153</v>
      </c>
      <c r="F27" s="29">
        <f t="shared" si="0"/>
        <v>44673286</v>
      </c>
      <c r="G27" s="24"/>
      <c r="H27" s="22" t="s">
        <v>26</v>
      </c>
      <c r="I27" s="29">
        <v>6059</v>
      </c>
      <c r="J27" s="29">
        <v>135699</v>
      </c>
      <c r="K27" s="29">
        <v>12381</v>
      </c>
      <c r="L27" s="28"/>
      <c r="M27" s="22" t="s">
        <v>26</v>
      </c>
      <c r="N27" s="29">
        <v>478350.21739130432</v>
      </c>
      <c r="O27" s="29">
        <v>680601</v>
      </c>
      <c r="P27" s="29">
        <v>27571.91304347826</v>
      </c>
      <c r="Q27" s="24">
        <f t="shared" si="1"/>
        <v>1186523.1304347825</v>
      </c>
    </row>
    <row r="28" spans="1:17" s="11" customFormat="1" x14ac:dyDescent="0.2">
      <c r="A28" s="22" t="s">
        <v>27</v>
      </c>
      <c r="B28" s="29">
        <v>59625540</v>
      </c>
      <c r="C28" s="29">
        <v>62982912</v>
      </c>
      <c r="D28" s="29">
        <v>27878184</v>
      </c>
      <c r="E28" s="29">
        <v>46312075</v>
      </c>
      <c r="F28" s="29">
        <f t="shared" si="0"/>
        <v>196798711</v>
      </c>
      <c r="G28" s="24"/>
      <c r="H28" s="22" t="s">
        <v>27</v>
      </c>
      <c r="I28" s="29">
        <v>393520</v>
      </c>
      <c r="J28" s="29">
        <v>1002</v>
      </c>
      <c r="K28" s="30">
        <v>177</v>
      </c>
      <c r="L28" s="28"/>
      <c r="M28" s="22" t="s">
        <v>27</v>
      </c>
      <c r="N28" s="29">
        <v>2589714.3043478262</v>
      </c>
      <c r="O28" s="29">
        <v>7024527.6956521738</v>
      </c>
      <c r="P28" s="29">
        <v>75055.65217391304</v>
      </c>
      <c r="Q28" s="24">
        <f t="shared" si="1"/>
        <v>9689297.6521739122</v>
      </c>
    </row>
    <row r="29" spans="1:17" s="11" customFormat="1" x14ac:dyDescent="0.2">
      <c r="A29" s="22" t="s">
        <v>28</v>
      </c>
      <c r="B29" s="29">
        <v>295932939</v>
      </c>
      <c r="C29" s="29">
        <v>455236730</v>
      </c>
      <c r="D29" s="29">
        <v>148926328</v>
      </c>
      <c r="E29" s="29">
        <v>205108537</v>
      </c>
      <c r="F29" s="29">
        <f t="shared" si="0"/>
        <v>1105204534</v>
      </c>
      <c r="G29" s="24"/>
      <c r="H29" s="22" t="s">
        <v>28</v>
      </c>
      <c r="I29" s="29">
        <v>244369</v>
      </c>
      <c r="J29" s="29">
        <v>1813612</v>
      </c>
      <c r="K29" s="29">
        <v>360952</v>
      </c>
      <c r="L29" s="28"/>
      <c r="M29" s="22" t="s">
        <v>28</v>
      </c>
      <c r="N29" s="29">
        <v>15885513.782608695</v>
      </c>
      <c r="O29" s="29">
        <v>31420877.826086957</v>
      </c>
      <c r="P29" s="29">
        <v>5257481.9130434776</v>
      </c>
      <c r="Q29" s="24">
        <f t="shared" si="1"/>
        <v>52563873.521739133</v>
      </c>
    </row>
    <row r="30" spans="1:17" s="11" customFormat="1" x14ac:dyDescent="0.2">
      <c r="A30" s="22" t="s">
        <v>29</v>
      </c>
      <c r="B30" s="29">
        <v>12295269</v>
      </c>
      <c r="C30" s="29">
        <v>189039</v>
      </c>
      <c r="D30" s="29">
        <v>267886</v>
      </c>
      <c r="E30" s="29">
        <v>7309191</v>
      </c>
      <c r="F30" s="29">
        <f t="shared" si="0"/>
        <v>20061385</v>
      </c>
      <c r="G30" s="24"/>
      <c r="H30" s="22" t="s">
        <v>29</v>
      </c>
      <c r="I30" s="29">
        <v>-16158</v>
      </c>
      <c r="J30" s="29">
        <v>73900</v>
      </c>
      <c r="K30" s="29">
        <v>5340</v>
      </c>
      <c r="L30" s="28"/>
      <c r="M30" s="22" t="s">
        <v>29</v>
      </c>
      <c r="N30" s="29">
        <v>687550</v>
      </c>
      <c r="O30" s="29">
        <v>976519.47826086951</v>
      </c>
      <c r="P30" s="29">
        <v>37314.130434782608</v>
      </c>
      <c r="Q30" s="24">
        <f t="shared" si="1"/>
        <v>1701383.6086956523</v>
      </c>
    </row>
    <row r="31" spans="1:17" s="11" customFormat="1" x14ac:dyDescent="0.2">
      <c r="A31" s="22" t="s">
        <v>30</v>
      </c>
      <c r="B31" s="29">
        <v>21992478</v>
      </c>
      <c r="C31" s="29">
        <v>30608335</v>
      </c>
      <c r="D31" s="29">
        <v>18469045</v>
      </c>
      <c r="E31" s="29">
        <v>15368612</v>
      </c>
      <c r="F31" s="29">
        <f t="shared" si="0"/>
        <v>86438470</v>
      </c>
      <c r="G31" s="24"/>
      <c r="H31" s="22" t="s">
        <v>30</v>
      </c>
      <c r="I31" s="29">
        <v>189082</v>
      </c>
      <c r="J31" s="29">
        <v>14125</v>
      </c>
      <c r="K31" s="29">
        <v>2470</v>
      </c>
      <c r="L31" s="28"/>
      <c r="M31" s="22" t="s">
        <v>30</v>
      </c>
      <c r="N31" s="29">
        <v>1383697.0434782607</v>
      </c>
      <c r="O31" s="29">
        <v>2404205.6086956519</v>
      </c>
      <c r="P31" s="29">
        <v>53609.173913043473</v>
      </c>
      <c r="Q31" s="24">
        <f t="shared" si="1"/>
        <v>3841511.8260869561</v>
      </c>
    </row>
    <row r="32" spans="1:17" s="11" customFormat="1" x14ac:dyDescent="0.2">
      <c r="A32" s="22" t="s">
        <v>31</v>
      </c>
      <c r="B32" s="29">
        <v>13133159</v>
      </c>
      <c r="C32" s="29">
        <v>20059471</v>
      </c>
      <c r="D32" s="29">
        <v>11818058</v>
      </c>
      <c r="E32" s="29">
        <v>8723899</v>
      </c>
      <c r="F32" s="29">
        <f t="shared" si="0"/>
        <v>53734587</v>
      </c>
      <c r="G32" s="24"/>
      <c r="H32" s="22" t="s">
        <v>31</v>
      </c>
      <c r="I32" s="29">
        <v>69223</v>
      </c>
      <c r="J32" s="29">
        <v>5054</v>
      </c>
      <c r="K32" s="30">
        <v>0</v>
      </c>
      <c r="L32" s="28"/>
      <c r="M32" s="22" t="s">
        <v>31</v>
      </c>
      <c r="N32" s="29">
        <v>506765.30434782605</v>
      </c>
      <c r="O32" s="29">
        <v>1109259.6521739131</v>
      </c>
      <c r="P32" s="29">
        <v>15356.521739130434</v>
      </c>
      <c r="Q32" s="24">
        <f t="shared" si="1"/>
        <v>1631381.4782608696</v>
      </c>
    </row>
    <row r="33" spans="1:17" s="11" customFormat="1" x14ac:dyDescent="0.2">
      <c r="A33" s="22" t="s">
        <v>32</v>
      </c>
      <c r="B33" s="29">
        <v>13066873</v>
      </c>
      <c r="C33" s="29">
        <v>20128235</v>
      </c>
      <c r="D33" s="29">
        <v>14891830</v>
      </c>
      <c r="E33" s="29">
        <v>9818356</v>
      </c>
      <c r="F33" s="29">
        <f t="shared" si="0"/>
        <v>57905294</v>
      </c>
      <c r="G33" s="24"/>
      <c r="H33" s="22" t="s">
        <v>32</v>
      </c>
      <c r="I33" s="29">
        <v>88863</v>
      </c>
      <c r="J33" s="29">
        <v>5895</v>
      </c>
      <c r="K33" s="30">
        <v>837</v>
      </c>
      <c r="L33" s="28"/>
      <c r="M33" s="22" t="s">
        <v>32</v>
      </c>
      <c r="N33" s="29">
        <v>816953.78260869556</v>
      </c>
      <c r="O33" s="29">
        <v>1370737.3043478259</v>
      </c>
      <c r="P33" s="29">
        <v>17787.73913043478</v>
      </c>
      <c r="Q33" s="24">
        <f t="shared" si="1"/>
        <v>2205478.8260869561</v>
      </c>
    </row>
    <row r="34" spans="1:17" s="11" customFormat="1" x14ac:dyDescent="0.2">
      <c r="A34" s="22" t="s">
        <v>33</v>
      </c>
      <c r="B34" s="29">
        <v>28684903</v>
      </c>
      <c r="C34" s="29">
        <v>28851993</v>
      </c>
      <c r="D34" s="29">
        <v>19303748</v>
      </c>
      <c r="E34" s="29">
        <v>16724062</v>
      </c>
      <c r="F34" s="29">
        <f t="shared" si="0"/>
        <v>93564706</v>
      </c>
      <c r="G34" s="24"/>
      <c r="H34" s="22" t="s">
        <v>33</v>
      </c>
      <c r="I34" s="29">
        <v>193935</v>
      </c>
      <c r="J34" s="29">
        <v>62462</v>
      </c>
      <c r="K34" s="29">
        <v>8049</v>
      </c>
      <c r="L34" s="28"/>
      <c r="M34" s="22" t="s">
        <v>33</v>
      </c>
      <c r="N34" s="29">
        <v>1092967.8260869565</v>
      </c>
      <c r="O34" s="29">
        <v>2325863.3913043477</v>
      </c>
      <c r="P34" s="29">
        <v>42212.608695652169</v>
      </c>
      <c r="Q34" s="24">
        <f t="shared" si="1"/>
        <v>3461043.8260869565</v>
      </c>
    </row>
    <row r="35" spans="1:17" s="11" customFormat="1" x14ac:dyDescent="0.2">
      <c r="A35" s="22" t="s">
        <v>34</v>
      </c>
      <c r="B35" s="29">
        <v>26242179</v>
      </c>
      <c r="C35" s="29">
        <v>44954447</v>
      </c>
      <c r="D35" s="29">
        <v>22197891</v>
      </c>
      <c r="E35" s="29">
        <v>18016537</v>
      </c>
      <c r="F35" s="29">
        <f t="shared" si="0"/>
        <v>111411054</v>
      </c>
      <c r="G35" s="24"/>
      <c r="H35" s="22" t="s">
        <v>34</v>
      </c>
      <c r="I35" s="29">
        <v>294294</v>
      </c>
      <c r="J35" s="29">
        <v>74666</v>
      </c>
      <c r="K35" s="29">
        <v>4845</v>
      </c>
      <c r="L35" s="28"/>
      <c r="M35" s="22" t="s">
        <v>34</v>
      </c>
      <c r="N35" s="29">
        <v>1240818.4347826086</v>
      </c>
      <c r="O35" s="29">
        <v>2234788.2173913042</v>
      </c>
      <c r="P35" s="29">
        <v>43974.956521739128</v>
      </c>
      <c r="Q35" s="24">
        <f t="shared" si="1"/>
        <v>3519581.6086956523</v>
      </c>
    </row>
    <row r="36" spans="1:17" s="11" customFormat="1" x14ac:dyDescent="0.2">
      <c r="A36" s="22" t="s">
        <v>35</v>
      </c>
      <c r="B36" s="29">
        <v>602006</v>
      </c>
      <c r="C36" s="29">
        <v>388792</v>
      </c>
      <c r="D36" s="29">
        <v>117154</v>
      </c>
      <c r="E36" s="29">
        <v>157845</v>
      </c>
      <c r="F36" s="29">
        <f t="shared" si="0"/>
        <v>1265797</v>
      </c>
      <c r="G36" s="24"/>
      <c r="H36" s="22" t="s">
        <v>35</v>
      </c>
      <c r="I36" s="29">
        <v>5802</v>
      </c>
      <c r="J36" s="30">
        <v>441</v>
      </c>
      <c r="K36" s="30">
        <v>0</v>
      </c>
      <c r="L36" s="28"/>
      <c r="M36" s="22" t="s">
        <v>35</v>
      </c>
      <c r="N36" s="29">
        <v>319027.21739130432</v>
      </c>
      <c r="O36" s="29">
        <v>363850</v>
      </c>
      <c r="P36" s="29">
        <v>7304.086956521739</v>
      </c>
      <c r="Q36" s="24">
        <f t="shared" si="1"/>
        <v>690181.30434782605</v>
      </c>
    </row>
    <row r="37" spans="1:17" s="11" customFormat="1" x14ac:dyDescent="0.2">
      <c r="A37" s="22" t="s">
        <v>36</v>
      </c>
      <c r="B37" s="29">
        <v>1023515413</v>
      </c>
      <c r="C37" s="29">
        <v>1822488042</v>
      </c>
      <c r="D37" s="29">
        <v>713421449</v>
      </c>
      <c r="E37" s="29">
        <v>1102599387</v>
      </c>
      <c r="F37" s="29">
        <f t="shared" si="0"/>
        <v>4662024291</v>
      </c>
      <c r="G37" s="24"/>
      <c r="H37" s="22" t="s">
        <v>36</v>
      </c>
      <c r="I37" s="29">
        <v>1253549</v>
      </c>
      <c r="J37" s="29">
        <v>6336766</v>
      </c>
      <c r="K37" s="29">
        <v>1132345</v>
      </c>
      <c r="L37" s="28"/>
      <c r="M37" s="22" t="s">
        <v>36</v>
      </c>
      <c r="N37" s="29">
        <v>41422287.217391305</v>
      </c>
      <c r="O37" s="29">
        <v>110041277.86956522</v>
      </c>
      <c r="P37" s="29">
        <v>14989947.869565217</v>
      </c>
      <c r="Q37" s="24">
        <f t="shared" si="1"/>
        <v>166453512.95652175</v>
      </c>
    </row>
    <row r="38" spans="1:17" s="11" customFormat="1" x14ac:dyDescent="0.2">
      <c r="A38" s="22" t="s">
        <v>37</v>
      </c>
      <c r="B38" s="29">
        <v>9406780</v>
      </c>
      <c r="C38" s="29">
        <v>15793478</v>
      </c>
      <c r="D38" s="29">
        <v>8062733</v>
      </c>
      <c r="E38" s="29">
        <v>6997077</v>
      </c>
      <c r="F38" s="29">
        <f t="shared" si="0"/>
        <v>40260068</v>
      </c>
      <c r="G38" s="24"/>
      <c r="H38" s="22" t="s">
        <v>37</v>
      </c>
      <c r="I38" s="29">
        <v>23278</v>
      </c>
      <c r="J38" s="30">
        <v>0</v>
      </c>
      <c r="K38" s="30">
        <v>0</v>
      </c>
      <c r="L38" s="28"/>
      <c r="M38" s="22" t="s">
        <v>37</v>
      </c>
      <c r="N38" s="29">
        <v>324565.86956521735</v>
      </c>
      <c r="O38" s="29">
        <v>928996.65217391297</v>
      </c>
      <c r="P38" s="29">
        <v>2451.086956521739</v>
      </c>
      <c r="Q38" s="24">
        <f t="shared" si="1"/>
        <v>1256013.6086956521</v>
      </c>
    </row>
    <row r="39" spans="1:17" s="11" customFormat="1" x14ac:dyDescent="0.2">
      <c r="A39" s="22" t="s">
        <v>38</v>
      </c>
      <c r="B39" s="29">
        <v>28968661</v>
      </c>
      <c r="C39" s="29">
        <v>20591118</v>
      </c>
      <c r="D39" s="29">
        <v>10265191</v>
      </c>
      <c r="E39" s="29">
        <v>14892213</v>
      </c>
      <c r="F39" s="29">
        <f t="shared" si="0"/>
        <v>74717183</v>
      </c>
      <c r="G39" s="24"/>
      <c r="H39" s="22" t="s">
        <v>38</v>
      </c>
      <c r="I39" s="29">
        <v>440433</v>
      </c>
      <c r="J39" s="29">
        <v>23788</v>
      </c>
      <c r="K39" s="30">
        <v>0</v>
      </c>
      <c r="L39" s="28"/>
      <c r="M39" s="22" t="s">
        <v>38</v>
      </c>
      <c r="N39" s="29">
        <v>1173722.6086956521</v>
      </c>
      <c r="O39" s="29">
        <v>2147197.6521739131</v>
      </c>
      <c r="P39" s="29">
        <v>9965.217391304348</v>
      </c>
      <c r="Q39" s="24">
        <f t="shared" si="1"/>
        <v>3330885.4782608696</v>
      </c>
    </row>
    <row r="40" spans="1:17" s="11" customFormat="1" x14ac:dyDescent="0.2">
      <c r="A40" s="22" t="s">
        <v>39</v>
      </c>
      <c r="B40" s="29">
        <v>31224506</v>
      </c>
      <c r="C40" s="29">
        <v>43190615</v>
      </c>
      <c r="D40" s="29">
        <v>13700000</v>
      </c>
      <c r="E40" s="29">
        <v>22037846</v>
      </c>
      <c r="F40" s="29">
        <f t="shared" si="0"/>
        <v>110152967</v>
      </c>
      <c r="G40" s="24"/>
      <c r="H40" s="22" t="s">
        <v>39</v>
      </c>
      <c r="I40" s="29">
        <v>36534</v>
      </c>
      <c r="J40" s="29">
        <v>11143</v>
      </c>
      <c r="K40" s="30">
        <v>0</v>
      </c>
      <c r="L40" s="28"/>
      <c r="M40" s="22" t="s">
        <v>39</v>
      </c>
      <c r="N40" s="29">
        <v>1675200.1739130435</v>
      </c>
      <c r="O40" s="29">
        <v>3011658.913043478</v>
      </c>
      <c r="P40" s="29">
        <v>48853.782608695648</v>
      </c>
      <c r="Q40" s="24">
        <f t="shared" si="1"/>
        <v>4735712.8695652168</v>
      </c>
    </row>
    <row r="41" spans="1:17" s="11" customFormat="1" x14ac:dyDescent="0.2">
      <c r="A41" s="22" t="s">
        <v>40</v>
      </c>
      <c r="B41" s="29">
        <v>44267832</v>
      </c>
      <c r="C41" s="29">
        <v>61956909</v>
      </c>
      <c r="D41" s="29">
        <v>26829173</v>
      </c>
      <c r="E41" s="29">
        <v>31454824</v>
      </c>
      <c r="F41" s="29">
        <f t="shared" si="0"/>
        <v>164508738</v>
      </c>
      <c r="G41" s="24"/>
      <c r="H41" s="22" t="s">
        <v>40</v>
      </c>
      <c r="I41" s="29">
        <v>761746</v>
      </c>
      <c r="J41" s="30">
        <v>669</v>
      </c>
      <c r="K41" s="30">
        <v>0</v>
      </c>
      <c r="L41" s="28"/>
      <c r="M41" s="22" t="s">
        <v>40</v>
      </c>
      <c r="N41" s="29">
        <v>2215789.7826086953</v>
      </c>
      <c r="O41" s="29">
        <v>4223981.8695652168</v>
      </c>
      <c r="P41" s="29">
        <v>56002.608695652169</v>
      </c>
      <c r="Q41" s="24">
        <f t="shared" si="1"/>
        <v>6495774.2608695645</v>
      </c>
    </row>
    <row r="42" spans="1:17" s="11" customFormat="1" x14ac:dyDescent="0.2">
      <c r="A42" s="22" t="s">
        <v>41</v>
      </c>
      <c r="B42" s="29">
        <v>7586027</v>
      </c>
      <c r="C42" s="29">
        <v>11413824</v>
      </c>
      <c r="D42" s="29">
        <v>6836303</v>
      </c>
      <c r="E42" s="29">
        <v>5281450</v>
      </c>
      <c r="F42" s="29">
        <f t="shared" si="0"/>
        <v>31117604</v>
      </c>
      <c r="G42" s="24"/>
      <c r="H42" s="22" t="s">
        <v>41</v>
      </c>
      <c r="I42" s="29">
        <v>8637</v>
      </c>
      <c r="J42" s="29">
        <v>13176</v>
      </c>
      <c r="K42" s="30">
        <v>0</v>
      </c>
      <c r="L42" s="28"/>
      <c r="M42" s="22" t="s">
        <v>41</v>
      </c>
      <c r="N42" s="29">
        <v>394173.34782608692</v>
      </c>
      <c r="O42" s="29">
        <v>545641.56521739124</v>
      </c>
      <c r="P42" s="29">
        <v>26646.73913043478</v>
      </c>
      <c r="Q42" s="24">
        <f t="shared" si="1"/>
        <v>966461.65217391297</v>
      </c>
    </row>
    <row r="43" spans="1:17" s="11" customFormat="1" x14ac:dyDescent="0.2">
      <c r="A43" s="22" t="s">
        <v>42</v>
      </c>
      <c r="B43" s="29">
        <v>14729786</v>
      </c>
      <c r="C43" s="29">
        <v>21228963</v>
      </c>
      <c r="D43" s="29">
        <v>8221389</v>
      </c>
      <c r="E43" s="29">
        <v>13836561</v>
      </c>
      <c r="F43" s="29">
        <f t="shared" si="0"/>
        <v>58016699</v>
      </c>
      <c r="G43" s="24"/>
      <c r="H43" s="22" t="s">
        <v>42</v>
      </c>
      <c r="I43" s="29">
        <v>99508</v>
      </c>
      <c r="J43" s="30">
        <v>0</v>
      </c>
      <c r="K43" s="30">
        <v>0</v>
      </c>
      <c r="L43" s="28"/>
      <c r="M43" s="22" t="s">
        <v>42</v>
      </c>
      <c r="N43" s="29">
        <v>545488.39130434778</v>
      </c>
      <c r="O43" s="29">
        <v>1395134.6956521738</v>
      </c>
      <c r="P43" s="29">
        <v>5441.304347826087</v>
      </c>
      <c r="Q43" s="24">
        <f t="shared" si="1"/>
        <v>1946064.3913043477</v>
      </c>
    </row>
    <row r="44" spans="1:17" s="11" customFormat="1" x14ac:dyDescent="0.2">
      <c r="A44" s="22" t="s">
        <v>43</v>
      </c>
      <c r="B44" s="29">
        <v>41891346</v>
      </c>
      <c r="C44" s="29">
        <v>53155447</v>
      </c>
      <c r="D44" s="29">
        <v>24446280</v>
      </c>
      <c r="E44" s="29">
        <v>25247603</v>
      </c>
      <c r="F44" s="29">
        <f t="shared" si="0"/>
        <v>144740676</v>
      </c>
      <c r="G44" s="24"/>
      <c r="H44" s="22" t="s">
        <v>43</v>
      </c>
      <c r="I44" s="29">
        <v>122511</v>
      </c>
      <c r="J44" s="29">
        <v>268157</v>
      </c>
      <c r="K44" s="29">
        <v>19308</v>
      </c>
      <c r="L44" s="28"/>
      <c r="M44" s="22" t="s">
        <v>43</v>
      </c>
      <c r="N44" s="29">
        <v>1756159.7826086956</v>
      </c>
      <c r="O44" s="29">
        <v>3122821.6956521738</v>
      </c>
      <c r="P44" s="29">
        <v>86282.521739130432</v>
      </c>
      <c r="Q44" s="24">
        <f t="shared" si="1"/>
        <v>4965264</v>
      </c>
    </row>
    <row r="45" spans="1:17" s="11" customFormat="1" x14ac:dyDescent="0.2">
      <c r="A45" s="22" t="s">
        <v>44</v>
      </c>
      <c r="B45" s="29">
        <v>3471424</v>
      </c>
      <c r="C45" s="29">
        <v>3949535</v>
      </c>
      <c r="D45" s="29">
        <v>4549803</v>
      </c>
      <c r="E45" s="29">
        <v>2100392</v>
      </c>
      <c r="F45" s="29">
        <f t="shared" si="0"/>
        <v>14071154</v>
      </c>
      <c r="G45" s="24"/>
      <c r="H45" s="22" t="s">
        <v>44</v>
      </c>
      <c r="I45" s="29">
        <v>-9131</v>
      </c>
      <c r="J45" s="30">
        <v>0</v>
      </c>
      <c r="K45" s="30">
        <v>505</v>
      </c>
      <c r="L45" s="28"/>
      <c r="M45" s="22" t="s">
        <v>44</v>
      </c>
      <c r="N45" s="29">
        <v>153017.04347826086</v>
      </c>
      <c r="O45" s="29">
        <v>330346.47826086957</v>
      </c>
      <c r="P45" s="29">
        <v>16158.695652173912</v>
      </c>
      <c r="Q45" s="24">
        <f t="shared" si="1"/>
        <v>499522.21739130432</v>
      </c>
    </row>
    <row r="46" spans="1:17" s="11" customFormat="1" x14ac:dyDescent="0.2">
      <c r="A46" s="22" t="s">
        <v>45</v>
      </c>
      <c r="B46" s="29">
        <v>10495820</v>
      </c>
      <c r="C46" s="29">
        <v>16526051</v>
      </c>
      <c r="D46" s="29">
        <v>9634555</v>
      </c>
      <c r="E46" s="29">
        <v>9118609</v>
      </c>
      <c r="F46" s="29">
        <f t="shared" si="0"/>
        <v>45775035</v>
      </c>
      <c r="G46" s="24"/>
      <c r="H46" s="22" t="s">
        <v>45</v>
      </c>
      <c r="I46" s="29">
        <v>67549</v>
      </c>
      <c r="J46" s="30">
        <v>0</v>
      </c>
      <c r="K46" s="30">
        <v>0</v>
      </c>
      <c r="L46" s="28"/>
      <c r="M46" s="22" t="s">
        <v>45</v>
      </c>
      <c r="N46" s="29">
        <v>493836.47826086957</v>
      </c>
      <c r="O46" s="29">
        <v>1186295.5217391304</v>
      </c>
      <c r="P46" s="29">
        <v>6912.086956521739</v>
      </c>
      <c r="Q46" s="24">
        <f t="shared" si="1"/>
        <v>1687044.0869565217</v>
      </c>
    </row>
    <row r="47" spans="1:17" s="11" customFormat="1" x14ac:dyDescent="0.2">
      <c r="A47" s="22" t="s">
        <v>46</v>
      </c>
      <c r="B47" s="29">
        <v>6396104</v>
      </c>
      <c r="C47" s="29">
        <v>9982418</v>
      </c>
      <c r="D47" s="29">
        <v>8842482</v>
      </c>
      <c r="E47" s="29">
        <v>3549848</v>
      </c>
      <c r="F47" s="29">
        <f t="shared" si="0"/>
        <v>28770852</v>
      </c>
      <c r="G47" s="24"/>
      <c r="H47" s="22" t="s">
        <v>46</v>
      </c>
      <c r="I47" s="29">
        <v>-28201</v>
      </c>
      <c r="J47" s="29">
        <v>1790</v>
      </c>
      <c r="K47" s="30">
        <v>0</v>
      </c>
      <c r="L47" s="28"/>
      <c r="M47" s="22" t="s">
        <v>46</v>
      </c>
      <c r="N47" s="29">
        <v>267203.47826086957</v>
      </c>
      <c r="O47" s="29">
        <v>445133.95652173914</v>
      </c>
      <c r="P47" s="29">
        <v>0</v>
      </c>
      <c r="Q47" s="24">
        <f t="shared" si="1"/>
        <v>712337.43478260865</v>
      </c>
    </row>
    <row r="48" spans="1:17" s="11" customFormat="1" x14ac:dyDescent="0.2">
      <c r="A48" s="22" t="s">
        <v>47</v>
      </c>
      <c r="B48" s="29">
        <v>6984341</v>
      </c>
      <c r="C48" s="29">
        <v>11839923</v>
      </c>
      <c r="D48" s="29">
        <v>4574484</v>
      </c>
      <c r="E48" s="29">
        <v>6743193</v>
      </c>
      <c r="F48" s="29">
        <f t="shared" si="0"/>
        <v>30141941</v>
      </c>
      <c r="G48" s="24"/>
      <c r="H48" s="22" t="s">
        <v>47</v>
      </c>
      <c r="I48" s="29">
        <v>90992</v>
      </c>
      <c r="J48" s="30">
        <v>0</v>
      </c>
      <c r="K48" s="30">
        <v>0</v>
      </c>
      <c r="L48" s="28"/>
      <c r="M48" s="22" t="s">
        <v>47</v>
      </c>
      <c r="N48" s="29">
        <v>386705.39130434778</v>
      </c>
      <c r="O48" s="29">
        <v>997563.69565217383</v>
      </c>
      <c r="P48" s="29">
        <v>3653.260869565217</v>
      </c>
      <c r="Q48" s="24">
        <f t="shared" si="1"/>
        <v>1387922.3478260867</v>
      </c>
    </row>
    <row r="49" spans="1:17" s="11" customFormat="1" x14ac:dyDescent="0.2">
      <c r="A49" s="22" t="s">
        <v>48</v>
      </c>
      <c r="B49" s="29">
        <v>3088695</v>
      </c>
      <c r="C49" s="29">
        <v>4293271</v>
      </c>
      <c r="D49" s="29">
        <v>2999824</v>
      </c>
      <c r="E49" s="29">
        <v>2393181</v>
      </c>
      <c r="F49" s="29">
        <f t="shared" si="0"/>
        <v>12774971</v>
      </c>
      <c r="G49" s="24"/>
      <c r="H49" s="22" t="s">
        <v>48</v>
      </c>
      <c r="I49" s="29">
        <v>6074</v>
      </c>
      <c r="J49" s="30">
        <v>0</v>
      </c>
      <c r="K49" s="30">
        <v>0</v>
      </c>
      <c r="L49" s="28"/>
      <c r="M49" s="22" t="s">
        <v>48</v>
      </c>
      <c r="N49" s="29">
        <v>140625.47826086957</v>
      </c>
      <c r="O49" s="29">
        <v>465919.5652173913</v>
      </c>
      <c r="P49" s="29">
        <v>14813.043478260868</v>
      </c>
      <c r="Q49" s="24">
        <f t="shared" si="1"/>
        <v>621358.08695652173</v>
      </c>
    </row>
    <row r="50" spans="1:17" s="11" customFormat="1" x14ac:dyDescent="0.2">
      <c r="A50" s="22" t="s">
        <v>49</v>
      </c>
      <c r="B50" s="29">
        <v>17091721</v>
      </c>
      <c r="C50" s="29">
        <v>25971870</v>
      </c>
      <c r="D50" s="29">
        <v>10442156</v>
      </c>
      <c r="E50" s="29">
        <v>10930583</v>
      </c>
      <c r="F50" s="29">
        <f t="shared" si="0"/>
        <v>64436330</v>
      </c>
      <c r="G50" s="24"/>
      <c r="H50" s="22" t="s">
        <v>49</v>
      </c>
      <c r="I50" s="29">
        <v>95473</v>
      </c>
      <c r="J50" s="29">
        <v>41983</v>
      </c>
      <c r="K50" s="29">
        <v>8911</v>
      </c>
      <c r="L50" s="28"/>
      <c r="M50" s="22" t="s">
        <v>49</v>
      </c>
      <c r="N50" s="29">
        <v>879456.69565217383</v>
      </c>
      <c r="O50" s="29">
        <v>1516520.3913043477</v>
      </c>
      <c r="P50" s="29">
        <v>15559</v>
      </c>
      <c r="Q50" s="24">
        <f t="shared" si="1"/>
        <v>2411536.0869565215</v>
      </c>
    </row>
    <row r="51" spans="1:17" s="11" customFormat="1" x14ac:dyDescent="0.2">
      <c r="A51" s="22" t="s">
        <v>50</v>
      </c>
      <c r="B51" s="29">
        <v>3948838</v>
      </c>
      <c r="C51" s="29">
        <v>7417544</v>
      </c>
      <c r="D51" s="29">
        <v>5384259</v>
      </c>
      <c r="E51" s="29">
        <v>2142671</v>
      </c>
      <c r="F51" s="29">
        <f t="shared" si="0"/>
        <v>18893312</v>
      </c>
      <c r="G51" s="24"/>
      <c r="H51" s="22" t="s">
        <v>50</v>
      </c>
      <c r="I51" s="29">
        <v>-5374</v>
      </c>
      <c r="J51" s="30">
        <v>0</v>
      </c>
      <c r="K51" s="30">
        <v>0</v>
      </c>
      <c r="L51" s="28"/>
      <c r="M51" s="22" t="s">
        <v>50</v>
      </c>
      <c r="N51" s="29">
        <v>202689.34782608695</v>
      </c>
      <c r="O51" s="29">
        <v>550882.6086956521</v>
      </c>
      <c r="P51" s="29">
        <v>7689.1304347826081</v>
      </c>
      <c r="Q51" s="24">
        <f t="shared" si="1"/>
        <v>761261.08695652161</v>
      </c>
    </row>
    <row r="52" spans="1:17" s="11" customFormat="1" x14ac:dyDescent="0.2">
      <c r="A52" s="22" t="s">
        <v>51</v>
      </c>
      <c r="B52" s="29">
        <v>25699280</v>
      </c>
      <c r="C52" s="29">
        <v>34077205</v>
      </c>
      <c r="D52" s="29">
        <v>14488971</v>
      </c>
      <c r="E52" s="29">
        <v>13244529</v>
      </c>
      <c r="F52" s="29">
        <f t="shared" si="0"/>
        <v>87509985</v>
      </c>
      <c r="G52" s="24"/>
      <c r="H52" s="22" t="s">
        <v>51</v>
      </c>
      <c r="I52" s="29">
        <v>4879</v>
      </c>
      <c r="J52" s="29">
        <v>140485</v>
      </c>
      <c r="K52" s="29">
        <v>7962</v>
      </c>
      <c r="L52" s="28"/>
      <c r="M52" s="22" t="s">
        <v>51</v>
      </c>
      <c r="N52" s="29">
        <v>672473.13043478259</v>
      </c>
      <c r="O52" s="29">
        <v>1599369</v>
      </c>
      <c r="P52" s="29">
        <v>32339.130434782608</v>
      </c>
      <c r="Q52" s="24">
        <f t="shared" si="1"/>
        <v>2304181.2608695654</v>
      </c>
    </row>
    <row r="53" spans="1:17" s="11" customFormat="1" x14ac:dyDescent="0.2">
      <c r="A53" s="22" t="s">
        <v>52</v>
      </c>
      <c r="B53" s="29">
        <v>23589360</v>
      </c>
      <c r="C53" s="29">
        <v>33041637</v>
      </c>
      <c r="D53" s="29">
        <v>19733773</v>
      </c>
      <c r="E53" s="29">
        <v>13328902</v>
      </c>
      <c r="F53" s="29">
        <f t="shared" si="0"/>
        <v>89693672</v>
      </c>
      <c r="G53" s="24"/>
      <c r="H53" s="22" t="s">
        <v>52</v>
      </c>
      <c r="I53" s="29">
        <v>63948</v>
      </c>
      <c r="J53" s="29">
        <v>41917</v>
      </c>
      <c r="K53" s="29">
        <v>2429</v>
      </c>
      <c r="L53" s="28"/>
      <c r="M53" s="22" t="s">
        <v>52</v>
      </c>
      <c r="N53" s="29">
        <v>847422.30434782605</v>
      </c>
      <c r="O53" s="29">
        <v>1778732.0434782607</v>
      </c>
      <c r="P53" s="29">
        <v>48862.086956521736</v>
      </c>
      <c r="Q53" s="24">
        <f t="shared" si="1"/>
        <v>2675016.4347826089</v>
      </c>
    </row>
    <row r="54" spans="1:17" s="11" customFormat="1" x14ac:dyDescent="0.2">
      <c r="A54" s="22" t="s">
        <v>53</v>
      </c>
      <c r="B54" s="29">
        <v>19095274</v>
      </c>
      <c r="C54" s="29">
        <v>7245135</v>
      </c>
      <c r="D54" s="29">
        <v>3579907</v>
      </c>
      <c r="E54" s="29">
        <v>13423342</v>
      </c>
      <c r="F54" s="29">
        <f t="shared" si="0"/>
        <v>43343658</v>
      </c>
      <c r="G54" s="24"/>
      <c r="H54" s="22" t="s">
        <v>53</v>
      </c>
      <c r="I54" s="29">
        <v>286359</v>
      </c>
      <c r="J54" s="30">
        <v>0</v>
      </c>
      <c r="K54" s="30">
        <v>0</v>
      </c>
      <c r="L54" s="28"/>
      <c r="M54" s="22" t="s">
        <v>53</v>
      </c>
      <c r="N54" s="29">
        <v>392407.30434782605</v>
      </c>
      <c r="O54" s="29">
        <v>405911.69565217389</v>
      </c>
      <c r="P54" s="29">
        <v>4573.5217391304341</v>
      </c>
      <c r="Q54" s="24">
        <f t="shared" si="1"/>
        <v>802892.52173913049</v>
      </c>
    </row>
    <row r="55" spans="1:17" s="11" customFormat="1" x14ac:dyDescent="0.2">
      <c r="A55" s="22" t="s">
        <v>54</v>
      </c>
      <c r="B55" s="29">
        <v>5429013</v>
      </c>
      <c r="C55" s="29">
        <v>8768045</v>
      </c>
      <c r="D55" s="29">
        <v>7707747</v>
      </c>
      <c r="E55" s="29">
        <v>4058707</v>
      </c>
      <c r="F55" s="29">
        <f t="shared" si="0"/>
        <v>25963512</v>
      </c>
      <c r="G55" s="24"/>
      <c r="H55" s="22" t="s">
        <v>54</v>
      </c>
      <c r="I55" s="29">
        <v>46092</v>
      </c>
      <c r="J55" s="29">
        <v>1604</v>
      </c>
      <c r="K55" s="30">
        <v>0</v>
      </c>
      <c r="L55" s="28"/>
      <c r="M55" s="22" t="s">
        <v>54</v>
      </c>
      <c r="N55" s="29">
        <v>468110.86956521735</v>
      </c>
      <c r="O55" s="29">
        <v>539119.56521739124</v>
      </c>
      <c r="P55" s="29">
        <v>10756.521739130434</v>
      </c>
      <c r="Q55" s="24">
        <f t="shared" si="1"/>
        <v>1017986.9565217391</v>
      </c>
    </row>
    <row r="56" spans="1:17" s="11" customFormat="1" x14ac:dyDescent="0.2">
      <c r="A56" s="22" t="s">
        <v>55</v>
      </c>
      <c r="B56" s="29">
        <v>17522689</v>
      </c>
      <c r="C56" s="29">
        <v>24466344</v>
      </c>
      <c r="D56" s="29">
        <v>14540495</v>
      </c>
      <c r="E56" s="29">
        <v>11529872</v>
      </c>
      <c r="F56" s="29">
        <f t="shared" si="0"/>
        <v>68059400</v>
      </c>
      <c r="G56" s="24"/>
      <c r="H56" s="22" t="s">
        <v>55</v>
      </c>
      <c r="I56" s="29">
        <v>84927</v>
      </c>
      <c r="J56" s="29">
        <v>87964</v>
      </c>
      <c r="K56" s="29">
        <v>8788</v>
      </c>
      <c r="L56" s="28"/>
      <c r="M56" s="22" t="s">
        <v>55</v>
      </c>
      <c r="N56" s="29">
        <v>843998</v>
      </c>
      <c r="O56" s="29">
        <v>1378226.4347826086</v>
      </c>
      <c r="P56" s="29">
        <v>28073.608695652172</v>
      </c>
      <c r="Q56" s="24">
        <f t="shared" si="1"/>
        <v>2250298.0434782607</v>
      </c>
    </row>
    <row r="57" spans="1:17" s="11" customFormat="1" x14ac:dyDescent="0.2">
      <c r="A57" s="22" t="s">
        <v>56</v>
      </c>
      <c r="B57" s="29">
        <v>16380831</v>
      </c>
      <c r="C57" s="29">
        <v>28715089</v>
      </c>
      <c r="D57" s="29">
        <v>10804175</v>
      </c>
      <c r="E57" s="29">
        <v>8853513</v>
      </c>
      <c r="F57" s="29">
        <f t="shared" si="0"/>
        <v>64753608</v>
      </c>
      <c r="G57" s="24"/>
      <c r="H57" s="22" t="s">
        <v>56</v>
      </c>
      <c r="I57" s="29">
        <v>79437</v>
      </c>
      <c r="J57" s="29">
        <v>34315</v>
      </c>
      <c r="K57" s="29">
        <v>12601</v>
      </c>
      <c r="L57" s="28"/>
      <c r="M57" s="22" t="s">
        <v>56</v>
      </c>
      <c r="N57" s="29">
        <v>919714.95652173914</v>
      </c>
      <c r="O57" s="29">
        <v>1131640.2608695652</v>
      </c>
      <c r="P57" s="29">
        <v>19660.869565217392</v>
      </c>
      <c r="Q57" s="24">
        <f t="shared" si="1"/>
        <v>2071016.0869565215</v>
      </c>
    </row>
    <row r="58" spans="1:17" s="11" customFormat="1" x14ac:dyDescent="0.2">
      <c r="A58" s="22" t="s">
        <v>57</v>
      </c>
      <c r="B58" s="29">
        <v>32395032</v>
      </c>
      <c r="C58" s="29">
        <v>38840890</v>
      </c>
      <c r="D58" s="29">
        <v>17978659</v>
      </c>
      <c r="E58" s="29">
        <v>25509157</v>
      </c>
      <c r="F58" s="29">
        <f t="shared" si="0"/>
        <v>114723738</v>
      </c>
      <c r="G58" s="24"/>
      <c r="H58" s="22" t="s">
        <v>57</v>
      </c>
      <c r="I58" s="29">
        <v>322565</v>
      </c>
      <c r="J58" s="30">
        <v>0</v>
      </c>
      <c r="K58" s="30">
        <v>0</v>
      </c>
      <c r="L58" s="28"/>
      <c r="M58" s="22" t="s">
        <v>57</v>
      </c>
      <c r="N58" s="29">
        <v>1189508.3043478259</v>
      </c>
      <c r="O58" s="29">
        <v>2605942.5652173911</v>
      </c>
      <c r="P58" s="29">
        <v>25939.608695652172</v>
      </c>
      <c r="Q58" s="24">
        <f t="shared" si="1"/>
        <v>3821390.4782608692</v>
      </c>
    </row>
    <row r="59" spans="1:17" s="11" customFormat="1" x14ac:dyDescent="0.2">
      <c r="A59" s="22" t="s">
        <v>58</v>
      </c>
      <c r="B59" s="29">
        <v>26287874</v>
      </c>
      <c r="C59" s="29">
        <v>35603043</v>
      </c>
      <c r="D59" s="29">
        <v>19847633</v>
      </c>
      <c r="E59" s="29">
        <v>19772367</v>
      </c>
      <c r="F59" s="29">
        <f t="shared" si="0"/>
        <v>101510917</v>
      </c>
      <c r="G59" s="24"/>
      <c r="H59" s="22" t="s">
        <v>58</v>
      </c>
      <c r="I59" s="29">
        <v>124368</v>
      </c>
      <c r="J59" s="29">
        <v>24202</v>
      </c>
      <c r="K59" s="30">
        <v>0</v>
      </c>
      <c r="L59" s="28"/>
      <c r="M59" s="22" t="s">
        <v>58</v>
      </c>
      <c r="N59" s="29">
        <v>1303188.2608695652</v>
      </c>
      <c r="O59" s="29">
        <v>2739416.4347826084</v>
      </c>
      <c r="P59" s="29">
        <v>31840.869565217388</v>
      </c>
      <c r="Q59" s="24">
        <f t="shared" si="1"/>
        <v>4074445.5652173911</v>
      </c>
    </row>
    <row r="60" spans="1:17" s="11" customFormat="1" x14ac:dyDescent="0.2">
      <c r="A60" s="22" t="s">
        <v>59</v>
      </c>
      <c r="B60" s="29">
        <v>36058860</v>
      </c>
      <c r="C60" s="29">
        <v>52943644</v>
      </c>
      <c r="D60" s="29">
        <v>26322353</v>
      </c>
      <c r="E60" s="29">
        <v>22433176</v>
      </c>
      <c r="F60" s="29">
        <f t="shared" si="0"/>
        <v>137758033</v>
      </c>
      <c r="G60" s="24"/>
      <c r="H60" s="22" t="s">
        <v>59</v>
      </c>
      <c r="I60" s="29">
        <v>430776</v>
      </c>
      <c r="J60" s="29">
        <v>249587</v>
      </c>
      <c r="K60" s="29">
        <v>31709</v>
      </c>
      <c r="L60" s="28"/>
      <c r="M60" s="22" t="s">
        <v>59</v>
      </c>
      <c r="N60" s="29">
        <v>1438152.8695652173</v>
      </c>
      <c r="O60" s="29">
        <v>2450965.5652173911</v>
      </c>
      <c r="P60" s="29">
        <v>126212.34782608695</v>
      </c>
      <c r="Q60" s="24">
        <f t="shared" si="1"/>
        <v>4015330.7826086953</v>
      </c>
    </row>
    <row r="61" spans="1:17" s="11" customFormat="1" x14ac:dyDescent="0.2">
      <c r="A61" s="22" t="s">
        <v>60</v>
      </c>
      <c r="B61" s="29">
        <v>5967239</v>
      </c>
      <c r="C61" s="29">
        <v>10054662</v>
      </c>
      <c r="D61" s="29">
        <v>4708430</v>
      </c>
      <c r="E61" s="29">
        <v>3562334</v>
      </c>
      <c r="F61" s="29">
        <f t="shared" si="0"/>
        <v>24292665</v>
      </c>
      <c r="G61" s="24"/>
      <c r="H61" s="22" t="s">
        <v>60</v>
      </c>
      <c r="I61" s="29">
        <v>-3650</v>
      </c>
      <c r="J61" s="29">
        <v>6416</v>
      </c>
      <c r="K61" s="30">
        <v>0</v>
      </c>
      <c r="L61" s="28"/>
      <c r="M61" s="22" t="s">
        <v>60</v>
      </c>
      <c r="N61" s="29">
        <v>247836.78260869565</v>
      </c>
      <c r="O61" s="29">
        <v>454442.39130434778</v>
      </c>
      <c r="P61" s="29">
        <v>14197.826086956522</v>
      </c>
      <c r="Q61" s="24">
        <f t="shared" si="1"/>
        <v>716477</v>
      </c>
    </row>
    <row r="62" spans="1:17" s="11" customFormat="1" x14ac:dyDescent="0.2">
      <c r="A62" s="22" t="s">
        <v>61</v>
      </c>
      <c r="B62" s="29">
        <v>21338079</v>
      </c>
      <c r="C62" s="29">
        <v>27957693</v>
      </c>
      <c r="D62" s="29">
        <v>9878161</v>
      </c>
      <c r="E62" s="29">
        <v>12650848</v>
      </c>
      <c r="F62" s="29">
        <f t="shared" si="0"/>
        <v>71824781</v>
      </c>
      <c r="G62" s="24"/>
      <c r="H62" s="22" t="s">
        <v>61</v>
      </c>
      <c r="I62" s="29">
        <v>82932</v>
      </c>
      <c r="J62" s="29">
        <v>37098</v>
      </c>
      <c r="K62" s="30">
        <v>418</v>
      </c>
      <c r="L62" s="28"/>
      <c r="M62" s="22" t="s">
        <v>61</v>
      </c>
      <c r="N62" s="29">
        <v>886728.69565217383</v>
      </c>
      <c r="O62" s="29">
        <v>1846014.0434782607</v>
      </c>
      <c r="P62" s="29">
        <v>95437.434782608689</v>
      </c>
      <c r="Q62" s="24">
        <f t="shared" si="1"/>
        <v>2828180.1739130435</v>
      </c>
    </row>
    <row r="63" spans="1:17" s="11" customFormat="1" x14ac:dyDescent="0.2">
      <c r="A63" s="22" t="s">
        <v>62</v>
      </c>
      <c r="B63" s="29">
        <v>21924417</v>
      </c>
      <c r="C63" s="29">
        <v>16320268</v>
      </c>
      <c r="D63" s="29">
        <v>9355816</v>
      </c>
      <c r="E63" s="29">
        <v>7719179</v>
      </c>
      <c r="F63" s="29">
        <f t="shared" si="0"/>
        <v>55319680</v>
      </c>
      <c r="G63" s="24"/>
      <c r="H63" s="22" t="s">
        <v>62</v>
      </c>
      <c r="I63" s="29">
        <v>11521</v>
      </c>
      <c r="J63" s="29">
        <v>923059</v>
      </c>
      <c r="K63" s="29">
        <v>121915</v>
      </c>
      <c r="L63" s="28"/>
      <c r="M63" s="22" t="s">
        <v>62</v>
      </c>
      <c r="N63" s="29">
        <v>664850.39130434778</v>
      </c>
      <c r="O63" s="29">
        <v>1066849.1739130435</v>
      </c>
      <c r="P63" s="29">
        <v>171424</v>
      </c>
      <c r="Q63" s="24">
        <f t="shared" si="1"/>
        <v>1903123.5652173911</v>
      </c>
    </row>
    <row r="64" spans="1:17" s="11" customFormat="1" x14ac:dyDescent="0.2">
      <c r="A64" s="22" t="s">
        <v>63</v>
      </c>
      <c r="B64" s="29">
        <v>6450140</v>
      </c>
      <c r="C64" s="29">
        <v>8761118</v>
      </c>
      <c r="D64" s="29">
        <v>5702668</v>
      </c>
      <c r="E64" s="29">
        <v>3400018</v>
      </c>
      <c r="F64" s="29">
        <f t="shared" si="0"/>
        <v>24313944</v>
      </c>
      <c r="G64" s="24"/>
      <c r="H64" s="22" t="s">
        <v>63</v>
      </c>
      <c r="I64" s="29">
        <v>36312</v>
      </c>
      <c r="J64" s="29">
        <v>8835</v>
      </c>
      <c r="K64" s="30">
        <v>0</v>
      </c>
      <c r="L64" s="28"/>
      <c r="M64" s="22" t="s">
        <v>63</v>
      </c>
      <c r="N64" s="29">
        <v>270287.17391304346</v>
      </c>
      <c r="O64" s="29">
        <v>515227.34782608692</v>
      </c>
      <c r="P64" s="29">
        <v>26747.173913043476</v>
      </c>
      <c r="Q64" s="24">
        <f t="shared" si="1"/>
        <v>812261.69565217383</v>
      </c>
    </row>
    <row r="65" spans="1:17" s="11" customFormat="1" x14ac:dyDescent="0.2">
      <c r="A65" s="22" t="s">
        <v>64</v>
      </c>
      <c r="B65" s="29">
        <v>104667918</v>
      </c>
      <c r="C65" s="29">
        <v>135852681</v>
      </c>
      <c r="D65" s="29">
        <v>55271089</v>
      </c>
      <c r="E65" s="29">
        <v>82774556</v>
      </c>
      <c r="F65" s="29">
        <f t="shared" si="0"/>
        <v>378566244</v>
      </c>
      <c r="G65" s="24"/>
      <c r="H65" s="22" t="s">
        <v>64</v>
      </c>
      <c r="I65" s="29">
        <v>629419</v>
      </c>
      <c r="J65" s="29">
        <v>275357</v>
      </c>
      <c r="K65" s="29">
        <v>23334</v>
      </c>
      <c r="L65" s="28"/>
      <c r="M65" s="22" t="s">
        <v>64</v>
      </c>
      <c r="N65" s="29">
        <v>4749393.3043478262</v>
      </c>
      <c r="O65" s="29">
        <v>10321390.304347826</v>
      </c>
      <c r="P65" s="29">
        <v>1771447.3478260869</v>
      </c>
      <c r="Q65" s="24">
        <f t="shared" si="1"/>
        <v>16842230.956521738</v>
      </c>
    </row>
    <row r="66" spans="1:17" s="11" customFormat="1" x14ac:dyDescent="0.2">
      <c r="A66" s="22" t="s">
        <v>65</v>
      </c>
      <c r="B66" s="29">
        <v>49250065</v>
      </c>
      <c r="C66" s="29">
        <v>54083603</v>
      </c>
      <c r="D66" s="29">
        <v>38283019</v>
      </c>
      <c r="E66" s="29">
        <v>31102071</v>
      </c>
      <c r="F66" s="29">
        <f t="shared" si="0"/>
        <v>172718758</v>
      </c>
      <c r="G66" s="24"/>
      <c r="H66" s="22" t="s">
        <v>65</v>
      </c>
      <c r="I66" s="29">
        <v>371458</v>
      </c>
      <c r="J66" s="29">
        <v>133301</v>
      </c>
      <c r="K66" s="29">
        <v>7845</v>
      </c>
      <c r="L66" s="28"/>
      <c r="M66" s="22" t="s">
        <v>65</v>
      </c>
      <c r="N66" s="29">
        <v>2115548</v>
      </c>
      <c r="O66" s="29">
        <v>4727152.5652173907</v>
      </c>
      <c r="P66" s="29">
        <v>85024.391304347824</v>
      </c>
      <c r="Q66" s="24">
        <f t="shared" si="1"/>
        <v>6927724.9565217383</v>
      </c>
    </row>
    <row r="67" spans="1:17" s="11" customFormat="1" x14ac:dyDescent="0.2">
      <c r="A67" s="22" t="s">
        <v>66</v>
      </c>
      <c r="B67" s="29">
        <v>7591975</v>
      </c>
      <c r="C67" s="29">
        <v>12557269</v>
      </c>
      <c r="D67" s="29">
        <v>8814689</v>
      </c>
      <c r="E67" s="29">
        <v>5982666</v>
      </c>
      <c r="F67" s="29">
        <f t="shared" si="0"/>
        <v>34946599</v>
      </c>
      <c r="G67" s="24"/>
      <c r="H67" s="22" t="s">
        <v>66</v>
      </c>
      <c r="I67" s="29">
        <v>192642</v>
      </c>
      <c r="J67" s="30">
        <v>0</v>
      </c>
      <c r="K67" s="30">
        <v>0</v>
      </c>
      <c r="L67" s="28"/>
      <c r="M67" s="22" t="s">
        <v>66</v>
      </c>
      <c r="N67" s="29">
        <v>518688.78260869562</v>
      </c>
      <c r="O67" s="29">
        <v>930913.95652173914</v>
      </c>
      <c r="P67" s="29">
        <v>28361.347826086956</v>
      </c>
      <c r="Q67" s="24">
        <f t="shared" si="1"/>
        <v>1477964.0869565217</v>
      </c>
    </row>
    <row r="68" spans="1:17" s="11" customFormat="1" x14ac:dyDescent="0.2">
      <c r="A68" s="22" t="s">
        <v>67</v>
      </c>
      <c r="B68" s="29">
        <v>28544902</v>
      </c>
      <c r="C68" s="29">
        <v>30179056</v>
      </c>
      <c r="D68" s="29">
        <v>14088369</v>
      </c>
      <c r="E68" s="29">
        <v>22886036</v>
      </c>
      <c r="F68" s="29">
        <f t="shared" si="0"/>
        <v>95698363</v>
      </c>
      <c r="G68" s="24"/>
      <c r="H68" s="22" t="s">
        <v>67</v>
      </c>
      <c r="I68" s="29">
        <v>180476</v>
      </c>
      <c r="J68" s="29">
        <v>13433</v>
      </c>
      <c r="K68" s="29">
        <v>2179</v>
      </c>
      <c r="L68" s="28"/>
      <c r="M68" s="22" t="s">
        <v>67</v>
      </c>
      <c r="N68" s="29">
        <v>1032611.3913043478</v>
      </c>
      <c r="O68" s="29">
        <v>2735653.1739130435</v>
      </c>
      <c r="P68" s="29">
        <v>49885.869565217392</v>
      </c>
      <c r="Q68" s="24">
        <f t="shared" si="1"/>
        <v>3818150.4347826084</v>
      </c>
    </row>
    <row r="69" spans="1:17" s="11" customFormat="1" x14ac:dyDescent="0.2">
      <c r="A69" s="22" t="s">
        <v>68</v>
      </c>
      <c r="B69" s="29">
        <v>7662503</v>
      </c>
      <c r="C69" s="29">
        <v>8116782</v>
      </c>
      <c r="D69" s="29">
        <v>6834630</v>
      </c>
      <c r="E69" s="29">
        <v>3820362</v>
      </c>
      <c r="F69" s="29">
        <f t="shared" si="0"/>
        <v>26434277</v>
      </c>
      <c r="G69" s="24"/>
      <c r="H69" s="22" t="s">
        <v>68</v>
      </c>
      <c r="I69" s="29">
        <v>19762</v>
      </c>
      <c r="J69" s="29">
        <v>90430</v>
      </c>
      <c r="K69" s="29">
        <v>8809</v>
      </c>
      <c r="L69" s="28"/>
      <c r="M69" s="22" t="s">
        <v>68</v>
      </c>
      <c r="N69" s="29">
        <v>274240.39130434784</v>
      </c>
      <c r="O69" s="29">
        <v>404460.86956521735</v>
      </c>
      <c r="P69" s="29">
        <v>7739.1304347826081</v>
      </c>
      <c r="Q69" s="24">
        <f t="shared" si="1"/>
        <v>686440.39130434778</v>
      </c>
    </row>
    <row r="70" spans="1:17" s="11" customFormat="1" x14ac:dyDescent="0.2">
      <c r="A70" s="22" t="s">
        <v>69</v>
      </c>
      <c r="B70" s="29">
        <v>30497500</v>
      </c>
      <c r="C70" s="29">
        <v>35339776</v>
      </c>
      <c r="D70" s="29">
        <v>27140859</v>
      </c>
      <c r="E70" s="29">
        <v>21319534</v>
      </c>
      <c r="F70" s="29">
        <f t="shared" si="0"/>
        <v>114297669</v>
      </c>
      <c r="G70" s="24"/>
      <c r="H70" s="22" t="s">
        <v>69</v>
      </c>
      <c r="I70" s="29">
        <v>115735</v>
      </c>
      <c r="J70" s="29">
        <v>6554</v>
      </c>
      <c r="K70" s="30">
        <v>0</v>
      </c>
      <c r="L70" s="28"/>
      <c r="M70" s="22" t="s">
        <v>69</v>
      </c>
      <c r="N70" s="29">
        <v>1144857.3478260869</v>
      </c>
      <c r="O70" s="29">
        <v>1996213.4782608694</v>
      </c>
      <c r="P70" s="29">
        <v>59832.956521739128</v>
      </c>
      <c r="Q70" s="24">
        <f t="shared" si="1"/>
        <v>3200903.7826086953</v>
      </c>
    </row>
    <row r="71" spans="1:17" s="11" customFormat="1" x14ac:dyDescent="0.2">
      <c r="A71" s="22" t="s">
        <v>70</v>
      </c>
      <c r="B71" s="29">
        <v>14283166</v>
      </c>
      <c r="C71" s="29">
        <v>14309922</v>
      </c>
      <c r="D71" s="29">
        <v>11100196</v>
      </c>
      <c r="E71" s="29">
        <v>7847481</v>
      </c>
      <c r="F71" s="29">
        <f t="shared" si="0"/>
        <v>47540765</v>
      </c>
      <c r="G71" s="24"/>
      <c r="H71" s="22" t="s">
        <v>70</v>
      </c>
      <c r="I71" s="29">
        <v>21985</v>
      </c>
      <c r="J71" s="29">
        <v>14379</v>
      </c>
      <c r="K71" s="30">
        <v>0</v>
      </c>
      <c r="L71" s="28"/>
      <c r="M71" s="22" t="s">
        <v>70</v>
      </c>
      <c r="N71" s="29">
        <v>310527.08695652173</v>
      </c>
      <c r="O71" s="29">
        <v>595506.30434782605</v>
      </c>
      <c r="P71" s="29">
        <v>28435.869565217388</v>
      </c>
      <c r="Q71" s="24">
        <f t="shared" si="1"/>
        <v>934469.26086956519</v>
      </c>
    </row>
    <row r="72" spans="1:17" s="11" customFormat="1" x14ac:dyDescent="0.2">
      <c r="A72" s="22" t="s">
        <v>71</v>
      </c>
      <c r="B72" s="29">
        <v>561002750</v>
      </c>
      <c r="C72" s="29">
        <v>896105325</v>
      </c>
      <c r="D72" s="29">
        <v>424699329</v>
      </c>
      <c r="E72" s="29">
        <v>454699537</v>
      </c>
      <c r="F72" s="29">
        <f t="shared" si="0"/>
        <v>2336506941</v>
      </c>
      <c r="G72" s="24"/>
      <c r="H72" s="22" t="s">
        <v>71</v>
      </c>
      <c r="I72" s="29">
        <v>811516</v>
      </c>
      <c r="J72" s="29">
        <v>2740624</v>
      </c>
      <c r="K72" s="29">
        <v>920443</v>
      </c>
      <c r="L72" s="28"/>
      <c r="M72" s="22" t="s">
        <v>71</v>
      </c>
      <c r="N72" s="29">
        <v>19938209.391304348</v>
      </c>
      <c r="O72" s="29">
        <v>45139105.304347821</v>
      </c>
      <c r="P72" s="29">
        <v>4691967.0434782607</v>
      </c>
      <c r="Q72" s="24">
        <f t="shared" si="1"/>
        <v>69769281.739130437</v>
      </c>
    </row>
    <row r="73" spans="1:17" s="11" customFormat="1" x14ac:dyDescent="0.2">
      <c r="A73" s="22" t="s">
        <v>72</v>
      </c>
      <c r="B73" s="29">
        <v>3056660</v>
      </c>
      <c r="C73" s="29">
        <v>2237390</v>
      </c>
      <c r="D73" s="29">
        <v>1375521</v>
      </c>
      <c r="E73" s="29">
        <v>2069493</v>
      </c>
      <c r="F73" s="29">
        <f t="shared" si="0"/>
        <v>8739064</v>
      </c>
      <c r="G73" s="24"/>
      <c r="H73" s="22" t="s">
        <v>72</v>
      </c>
      <c r="I73" s="29">
        <v>-1711</v>
      </c>
      <c r="J73" s="29">
        <v>7821</v>
      </c>
      <c r="K73" s="30">
        <v>0</v>
      </c>
      <c r="L73" s="28"/>
      <c r="M73" s="22" t="s">
        <v>72</v>
      </c>
      <c r="N73" s="29">
        <v>117592.39130434782</v>
      </c>
      <c r="O73" s="29">
        <v>216538.69565217389</v>
      </c>
      <c r="P73" s="29">
        <v>1627.1739130434783</v>
      </c>
      <c r="Q73" s="24">
        <f t="shared" si="1"/>
        <v>335758.26086956519</v>
      </c>
    </row>
    <row r="74" spans="1:17" s="11" customFormat="1" x14ac:dyDescent="0.2">
      <c r="A74" s="22" t="s">
        <v>73</v>
      </c>
      <c r="B74" s="29">
        <v>16089656</v>
      </c>
      <c r="C74" s="29">
        <v>18762137</v>
      </c>
      <c r="D74" s="29">
        <v>10554920</v>
      </c>
      <c r="E74" s="29">
        <v>7976703</v>
      </c>
      <c r="F74" s="29">
        <f t="shared" si="0"/>
        <v>53383416</v>
      </c>
      <c r="G74" s="24"/>
      <c r="H74" s="22" t="s">
        <v>73</v>
      </c>
      <c r="I74" s="29">
        <v>84403</v>
      </c>
      <c r="J74" s="29">
        <v>11919</v>
      </c>
      <c r="K74" s="29">
        <v>4141</v>
      </c>
      <c r="L74" s="28"/>
      <c r="M74" s="22" t="s">
        <v>73</v>
      </c>
      <c r="N74" s="29">
        <v>575583.69565217383</v>
      </c>
      <c r="O74" s="29">
        <v>1090032.2173913042</v>
      </c>
      <c r="P74" s="29">
        <v>28821.73913043478</v>
      </c>
      <c r="Q74" s="24">
        <f t="shared" si="1"/>
        <v>1694437.6521739129</v>
      </c>
    </row>
    <row r="75" spans="1:17" s="11" customFormat="1" x14ac:dyDescent="0.2">
      <c r="A75" s="22" t="s">
        <v>74</v>
      </c>
      <c r="B75" s="29">
        <v>13257237</v>
      </c>
      <c r="C75" s="29">
        <v>17728683</v>
      </c>
      <c r="D75" s="29">
        <v>9133586</v>
      </c>
      <c r="E75" s="29">
        <v>8464039</v>
      </c>
      <c r="F75" s="29">
        <f t="shared" si="0"/>
        <v>48583545</v>
      </c>
      <c r="G75" s="24"/>
      <c r="H75" s="22" t="s">
        <v>74</v>
      </c>
      <c r="I75" s="29">
        <v>127101</v>
      </c>
      <c r="J75" s="29">
        <v>40029</v>
      </c>
      <c r="K75" s="29">
        <v>3293</v>
      </c>
      <c r="L75" s="28"/>
      <c r="M75" s="22" t="s">
        <v>74</v>
      </c>
      <c r="N75" s="29">
        <v>638979.04347826086</v>
      </c>
      <c r="O75" s="29">
        <v>949933.82608695643</v>
      </c>
      <c r="P75" s="29">
        <v>20454.565217391304</v>
      </c>
      <c r="Q75" s="24">
        <f t="shared" si="1"/>
        <v>1609367.4347826086</v>
      </c>
    </row>
    <row r="76" spans="1:17" s="11" customFormat="1" x14ac:dyDescent="0.2">
      <c r="A76" s="22" t="s">
        <v>75</v>
      </c>
      <c r="B76" s="29">
        <v>45898558</v>
      </c>
      <c r="C76" s="29">
        <v>68976837</v>
      </c>
      <c r="D76" s="29">
        <v>25289177</v>
      </c>
      <c r="E76" s="29">
        <v>29303620</v>
      </c>
      <c r="F76" s="29">
        <f t="shared" ref="F76:F98" si="2">+B76+C76+D76+E76</f>
        <v>169468192</v>
      </c>
      <c r="G76" s="24"/>
      <c r="H76" s="22" t="s">
        <v>75</v>
      </c>
      <c r="I76" s="29">
        <v>288351</v>
      </c>
      <c r="J76" s="29">
        <v>186659</v>
      </c>
      <c r="K76" s="29">
        <v>15650</v>
      </c>
      <c r="L76" s="28"/>
      <c r="M76" s="22" t="s">
        <v>75</v>
      </c>
      <c r="N76" s="29">
        <v>1806202.6521739129</v>
      </c>
      <c r="O76" s="29">
        <v>3614270.0434782607</v>
      </c>
      <c r="P76" s="29">
        <v>140378.86956521738</v>
      </c>
      <c r="Q76" s="24">
        <f t="shared" ref="Q76:Q98" si="3">+N76+O76+P76</f>
        <v>5560851.5652173916</v>
      </c>
    </row>
    <row r="77" spans="1:17" s="11" customFormat="1" x14ac:dyDescent="0.2">
      <c r="A77" s="22" t="s">
        <v>76</v>
      </c>
      <c r="B77" s="29">
        <v>5657481</v>
      </c>
      <c r="C77" s="29">
        <v>10287067</v>
      </c>
      <c r="D77" s="29">
        <v>5769093</v>
      </c>
      <c r="E77" s="29">
        <v>3678942</v>
      </c>
      <c r="F77" s="29">
        <f t="shared" si="2"/>
        <v>25392583</v>
      </c>
      <c r="G77" s="24"/>
      <c r="H77" s="22" t="s">
        <v>76</v>
      </c>
      <c r="I77" s="29">
        <v>9599</v>
      </c>
      <c r="J77" s="29">
        <v>5265</v>
      </c>
      <c r="K77" s="29">
        <v>1255</v>
      </c>
      <c r="L77" s="28"/>
      <c r="M77" s="22" t="s">
        <v>76</v>
      </c>
      <c r="N77" s="29">
        <v>279457.60869565216</v>
      </c>
      <c r="O77" s="29">
        <v>514213.69565217389</v>
      </c>
      <c r="P77" s="29">
        <v>7377.695652173913</v>
      </c>
      <c r="Q77" s="24">
        <f t="shared" si="3"/>
        <v>801049</v>
      </c>
    </row>
    <row r="78" spans="1:17" s="11" customFormat="1" x14ac:dyDescent="0.2">
      <c r="A78" s="22" t="s">
        <v>77</v>
      </c>
      <c r="B78" s="29">
        <v>8598459</v>
      </c>
      <c r="C78" s="29">
        <v>11108284</v>
      </c>
      <c r="D78" s="29">
        <v>10365652</v>
      </c>
      <c r="E78" s="29">
        <v>6908115</v>
      </c>
      <c r="F78" s="29">
        <f t="shared" si="2"/>
        <v>36980510</v>
      </c>
      <c r="G78" s="24"/>
      <c r="H78" s="22" t="s">
        <v>77</v>
      </c>
      <c r="I78" s="29">
        <v>117564</v>
      </c>
      <c r="J78" s="30">
        <v>0</v>
      </c>
      <c r="K78" s="30">
        <v>0</v>
      </c>
      <c r="L78" s="28"/>
      <c r="M78" s="22" t="s">
        <v>77</v>
      </c>
      <c r="N78" s="29">
        <v>511286.5652173913</v>
      </c>
      <c r="O78" s="29">
        <v>1112390.6956521738</v>
      </c>
      <c r="P78" s="29">
        <v>15455.304347826086</v>
      </c>
      <c r="Q78" s="24">
        <f t="shared" si="3"/>
        <v>1639132.5652173914</v>
      </c>
    </row>
    <row r="79" spans="1:17" s="11" customFormat="1" x14ac:dyDescent="0.2">
      <c r="A79" s="22" t="s">
        <v>78</v>
      </c>
      <c r="B79" s="29">
        <v>161228884</v>
      </c>
      <c r="C79" s="29">
        <v>256480632</v>
      </c>
      <c r="D79" s="29">
        <v>126279742</v>
      </c>
      <c r="E79" s="29">
        <v>151479434</v>
      </c>
      <c r="F79" s="29">
        <f t="shared" si="2"/>
        <v>695468692</v>
      </c>
      <c r="G79" s="24"/>
      <c r="H79" s="22" t="s">
        <v>78</v>
      </c>
      <c r="I79" s="29">
        <v>2769137</v>
      </c>
      <c r="J79" s="30">
        <v>-69</v>
      </c>
      <c r="K79" s="29">
        <v>1743</v>
      </c>
      <c r="L79" s="28"/>
      <c r="M79" s="22" t="s">
        <v>78</v>
      </c>
      <c r="N79" s="29">
        <v>5346574</v>
      </c>
      <c r="O79" s="29">
        <v>17318265.913043477</v>
      </c>
      <c r="P79" s="29">
        <v>298598.21739130432</v>
      </c>
      <c r="Q79" s="24">
        <f t="shared" si="3"/>
        <v>22963438.130434781</v>
      </c>
    </row>
    <row r="80" spans="1:17" s="11" customFormat="1" x14ac:dyDescent="0.2">
      <c r="A80" s="22" t="s">
        <v>79</v>
      </c>
      <c r="B80" s="29">
        <v>85522429</v>
      </c>
      <c r="C80" s="29">
        <v>127457566</v>
      </c>
      <c r="D80" s="29">
        <v>43557449</v>
      </c>
      <c r="E80" s="29">
        <v>57381646</v>
      </c>
      <c r="F80" s="29">
        <f t="shared" si="2"/>
        <v>313919090</v>
      </c>
      <c r="G80" s="24"/>
      <c r="H80" s="22" t="s">
        <v>79</v>
      </c>
      <c r="I80" s="30">
        <v>341</v>
      </c>
      <c r="J80" s="29">
        <v>295430</v>
      </c>
      <c r="K80" s="29">
        <v>49510</v>
      </c>
      <c r="L80" s="28"/>
      <c r="M80" s="22" t="s">
        <v>79</v>
      </c>
      <c r="N80" s="29">
        <v>5254817.3913043477</v>
      </c>
      <c r="O80" s="29">
        <v>9673643.9565217383</v>
      </c>
      <c r="P80" s="29">
        <v>2140088.3043478262</v>
      </c>
      <c r="Q80" s="24">
        <f t="shared" si="3"/>
        <v>17068549.652173914</v>
      </c>
    </row>
    <row r="81" spans="1:17" s="11" customFormat="1" x14ac:dyDescent="0.2">
      <c r="A81" s="22" t="s">
        <v>80</v>
      </c>
      <c r="B81" s="29">
        <v>72718572</v>
      </c>
      <c r="C81" s="29">
        <v>93241497</v>
      </c>
      <c r="D81" s="29">
        <v>20986078</v>
      </c>
      <c r="E81" s="29">
        <v>39874897</v>
      </c>
      <c r="F81" s="29">
        <f t="shared" si="2"/>
        <v>226821044</v>
      </c>
      <c r="G81" s="24"/>
      <c r="H81" s="22" t="s">
        <v>80</v>
      </c>
      <c r="I81" s="29">
        <v>95583</v>
      </c>
      <c r="J81" s="29">
        <v>69218</v>
      </c>
      <c r="K81" s="29">
        <v>8656</v>
      </c>
      <c r="L81" s="28"/>
      <c r="M81" s="22" t="s">
        <v>80</v>
      </c>
      <c r="N81" s="29">
        <v>3472358.1739130435</v>
      </c>
      <c r="O81" s="29">
        <v>5831528.173913043</v>
      </c>
      <c r="P81" s="29">
        <v>276709.73913043475</v>
      </c>
      <c r="Q81" s="24">
        <f t="shared" si="3"/>
        <v>9580596.0869565215</v>
      </c>
    </row>
    <row r="82" spans="1:17" s="11" customFormat="1" x14ac:dyDescent="0.2">
      <c r="A82" s="22" t="s">
        <v>81</v>
      </c>
      <c r="B82" s="29">
        <v>11595512</v>
      </c>
      <c r="C82" s="29">
        <v>16009002</v>
      </c>
      <c r="D82" s="29">
        <v>8341874</v>
      </c>
      <c r="E82" s="29">
        <v>6970730</v>
      </c>
      <c r="F82" s="29">
        <f t="shared" si="2"/>
        <v>42917118</v>
      </c>
      <c r="G82" s="24"/>
      <c r="H82" s="22" t="s">
        <v>81</v>
      </c>
      <c r="I82" s="29">
        <v>51859</v>
      </c>
      <c r="J82" s="29">
        <v>80902</v>
      </c>
      <c r="K82" s="29">
        <v>6637</v>
      </c>
      <c r="L82" s="28"/>
      <c r="M82" s="22" t="s">
        <v>81</v>
      </c>
      <c r="N82" s="29">
        <v>494606.13043478259</v>
      </c>
      <c r="O82" s="29">
        <v>822689.13043478259</v>
      </c>
      <c r="P82" s="29">
        <v>15739.304347826086</v>
      </c>
      <c r="Q82" s="24">
        <f t="shared" si="3"/>
        <v>1333034.5652173914</v>
      </c>
    </row>
    <row r="83" spans="1:17" s="11" customFormat="1" x14ac:dyDescent="0.2">
      <c r="A83" s="22" t="s">
        <v>82</v>
      </c>
      <c r="B83" s="29">
        <v>147703005</v>
      </c>
      <c r="C83" s="29">
        <v>166501243</v>
      </c>
      <c r="D83" s="29">
        <v>65236891</v>
      </c>
      <c r="E83" s="29">
        <v>96510626</v>
      </c>
      <c r="F83" s="29">
        <f t="shared" si="2"/>
        <v>475951765</v>
      </c>
      <c r="G83" s="24"/>
      <c r="H83" s="22" t="s">
        <v>82</v>
      </c>
      <c r="I83" s="29">
        <v>632545</v>
      </c>
      <c r="J83" s="29">
        <v>662073</v>
      </c>
      <c r="K83" s="29">
        <v>98171</v>
      </c>
      <c r="L83" s="28"/>
      <c r="M83" s="22" t="s">
        <v>82</v>
      </c>
      <c r="N83" s="29">
        <v>5137348.1304347822</v>
      </c>
      <c r="O83" s="29">
        <v>11880235.521739131</v>
      </c>
      <c r="P83" s="29">
        <v>514348.21739130432</v>
      </c>
      <c r="Q83" s="24">
        <f t="shared" si="3"/>
        <v>17531931.869565219</v>
      </c>
    </row>
    <row r="84" spans="1:17" s="11" customFormat="1" x14ac:dyDescent="0.2">
      <c r="A84" s="22" t="s">
        <v>83</v>
      </c>
      <c r="B84" s="29">
        <v>32874264</v>
      </c>
      <c r="C84" s="29">
        <v>70365802</v>
      </c>
      <c r="D84" s="29">
        <v>31402569</v>
      </c>
      <c r="E84" s="29">
        <v>16937225</v>
      </c>
      <c r="F84" s="29">
        <f t="shared" si="2"/>
        <v>151579860</v>
      </c>
      <c r="G84" s="24"/>
      <c r="H84" s="22" t="s">
        <v>83</v>
      </c>
      <c r="I84" s="29">
        <v>227615</v>
      </c>
      <c r="J84" s="29">
        <v>63836</v>
      </c>
      <c r="K84" s="29">
        <v>7555</v>
      </c>
      <c r="L84" s="28"/>
      <c r="M84" s="22" t="s">
        <v>83</v>
      </c>
      <c r="N84" s="29">
        <v>1206652.4347826086</v>
      </c>
      <c r="O84" s="29">
        <v>1875812.1739130435</v>
      </c>
      <c r="P84" s="29">
        <v>81988.391304347824</v>
      </c>
      <c r="Q84" s="24">
        <f t="shared" si="3"/>
        <v>3164453</v>
      </c>
    </row>
    <row r="85" spans="1:17" s="11" customFormat="1" x14ac:dyDescent="0.2">
      <c r="A85" s="22" t="s">
        <v>84</v>
      </c>
      <c r="B85" s="29">
        <v>6644995</v>
      </c>
      <c r="C85" s="29">
        <v>9115308</v>
      </c>
      <c r="D85" s="29">
        <v>4723756</v>
      </c>
      <c r="E85" s="29">
        <v>3345797</v>
      </c>
      <c r="F85" s="29">
        <f t="shared" si="2"/>
        <v>23829856</v>
      </c>
      <c r="G85" s="24"/>
      <c r="H85" s="22" t="s">
        <v>84</v>
      </c>
      <c r="I85" s="29">
        <v>-3679</v>
      </c>
      <c r="J85" s="30">
        <v>889</v>
      </c>
      <c r="K85" s="30">
        <v>0</v>
      </c>
      <c r="L85" s="28"/>
      <c r="M85" s="22" t="s">
        <v>84</v>
      </c>
      <c r="N85" s="29">
        <v>365018.26086956519</v>
      </c>
      <c r="O85" s="29">
        <v>370922.13043478259</v>
      </c>
      <c r="P85" s="29">
        <v>9854.347826086956</v>
      </c>
      <c r="Q85" s="24">
        <f t="shared" si="3"/>
        <v>745794.7391304347</v>
      </c>
    </row>
    <row r="86" spans="1:17" s="11" customFormat="1" x14ac:dyDescent="0.2">
      <c r="A86" s="22" t="s">
        <v>85</v>
      </c>
      <c r="B86" s="29">
        <v>9239684</v>
      </c>
      <c r="C86" s="29">
        <v>13897826</v>
      </c>
      <c r="D86" s="29">
        <v>8116192</v>
      </c>
      <c r="E86" s="29">
        <v>5335887</v>
      </c>
      <c r="F86" s="29">
        <f t="shared" si="2"/>
        <v>36589589</v>
      </c>
      <c r="G86" s="24"/>
      <c r="H86" s="22" t="s">
        <v>85</v>
      </c>
      <c r="I86" s="29">
        <v>16861</v>
      </c>
      <c r="J86" s="29">
        <v>17930</v>
      </c>
      <c r="K86" s="29">
        <v>2092</v>
      </c>
      <c r="L86" s="28"/>
      <c r="M86" s="22" t="s">
        <v>85</v>
      </c>
      <c r="N86" s="29">
        <v>313335.21739130432</v>
      </c>
      <c r="O86" s="29">
        <v>639674.91304347827</v>
      </c>
      <c r="P86" s="29">
        <v>3721.7391304347825</v>
      </c>
      <c r="Q86" s="24">
        <f t="shared" si="3"/>
        <v>956731.86956521741</v>
      </c>
    </row>
    <row r="87" spans="1:17" s="11" customFormat="1" x14ac:dyDescent="0.2">
      <c r="A87" s="22" t="s">
        <v>86</v>
      </c>
      <c r="B87" s="29">
        <v>26195098</v>
      </c>
      <c r="C87" s="29">
        <v>25991038</v>
      </c>
      <c r="D87" s="29">
        <v>19338633</v>
      </c>
      <c r="E87" s="29">
        <v>13368764</v>
      </c>
      <c r="F87" s="29">
        <f t="shared" si="2"/>
        <v>84893533</v>
      </c>
      <c r="G87" s="24"/>
      <c r="H87" s="22" t="s">
        <v>86</v>
      </c>
      <c r="I87" s="29">
        <v>97176</v>
      </c>
      <c r="J87" s="29">
        <v>98071</v>
      </c>
      <c r="K87" s="29">
        <v>3051</v>
      </c>
      <c r="L87" s="28"/>
      <c r="M87" s="22" t="s">
        <v>86</v>
      </c>
      <c r="N87" s="29">
        <v>1088258.2608695652</v>
      </c>
      <c r="O87" s="29">
        <v>2015799.3478260869</v>
      </c>
      <c r="P87" s="29">
        <v>21443.434782608696</v>
      </c>
      <c r="Q87" s="24">
        <f t="shared" si="3"/>
        <v>3125501.0434782612</v>
      </c>
    </row>
    <row r="88" spans="1:17" s="11" customFormat="1" x14ac:dyDescent="0.2">
      <c r="A88" s="22" t="s">
        <v>87</v>
      </c>
      <c r="B88" s="29">
        <v>3272955</v>
      </c>
      <c r="C88" s="29">
        <v>3765232</v>
      </c>
      <c r="D88" s="29">
        <v>4509564</v>
      </c>
      <c r="E88" s="29">
        <v>1880496</v>
      </c>
      <c r="F88" s="29">
        <f t="shared" si="2"/>
        <v>13428247</v>
      </c>
      <c r="G88" s="24"/>
      <c r="H88" s="22" t="s">
        <v>87</v>
      </c>
      <c r="I88" s="29">
        <v>15562</v>
      </c>
      <c r="J88" s="30">
        <v>0</v>
      </c>
      <c r="K88" s="30">
        <v>0</v>
      </c>
      <c r="L88" s="28"/>
      <c r="M88" s="22" t="s">
        <v>87</v>
      </c>
      <c r="N88" s="29">
        <v>96680.869565217392</v>
      </c>
      <c r="O88" s="29">
        <v>176065.73913043478</v>
      </c>
      <c r="P88" s="29">
        <v>3138.0434782608695</v>
      </c>
      <c r="Q88" s="24">
        <f t="shared" si="3"/>
        <v>275884.65217391303</v>
      </c>
    </row>
    <row r="89" spans="1:17" s="11" customFormat="1" x14ac:dyDescent="0.2">
      <c r="A89" s="22" t="s">
        <v>88</v>
      </c>
      <c r="B89" s="29">
        <v>10934563</v>
      </c>
      <c r="C89" s="29">
        <v>17699457</v>
      </c>
      <c r="D89" s="29">
        <v>11792243</v>
      </c>
      <c r="E89" s="29">
        <v>8388606</v>
      </c>
      <c r="F89" s="29">
        <f t="shared" si="2"/>
        <v>48814869</v>
      </c>
      <c r="G89" s="24"/>
      <c r="H89" s="22" t="s">
        <v>88</v>
      </c>
      <c r="I89" s="29">
        <v>57518</v>
      </c>
      <c r="J89" s="29">
        <v>35960</v>
      </c>
      <c r="K89" s="29">
        <v>2092</v>
      </c>
      <c r="L89" s="28"/>
      <c r="M89" s="22" t="s">
        <v>88</v>
      </c>
      <c r="N89" s="29">
        <v>774681.52173913037</v>
      </c>
      <c r="O89" s="29">
        <v>1304953.3913043477</v>
      </c>
      <c r="P89" s="29">
        <v>6609.782608695652</v>
      </c>
      <c r="Q89" s="24">
        <f t="shared" si="3"/>
        <v>2086244.6956521736</v>
      </c>
    </row>
    <row r="90" spans="1:17" s="11" customFormat="1" x14ac:dyDescent="0.2">
      <c r="A90" s="22" t="s">
        <v>89</v>
      </c>
      <c r="B90" s="29">
        <v>20026930</v>
      </c>
      <c r="C90" s="29">
        <v>24886787</v>
      </c>
      <c r="D90" s="29">
        <v>11820891</v>
      </c>
      <c r="E90" s="29">
        <v>10779231</v>
      </c>
      <c r="F90" s="29">
        <f t="shared" si="2"/>
        <v>67513839</v>
      </c>
      <c r="G90" s="24"/>
      <c r="H90" s="22" t="s">
        <v>89</v>
      </c>
      <c r="I90" s="29">
        <v>34453</v>
      </c>
      <c r="J90" s="30">
        <v>107</v>
      </c>
      <c r="K90" s="29">
        <v>2179</v>
      </c>
      <c r="L90" s="28"/>
      <c r="M90" s="22" t="s">
        <v>89</v>
      </c>
      <c r="N90" s="29">
        <v>640190.69565217383</v>
      </c>
      <c r="O90" s="29">
        <v>1260513.8695652173</v>
      </c>
      <c r="P90" s="29">
        <v>10013.04347826087</v>
      </c>
      <c r="Q90" s="24">
        <f t="shared" si="3"/>
        <v>1910717.6086956521</v>
      </c>
    </row>
    <row r="91" spans="1:17" s="11" customFormat="1" x14ac:dyDescent="0.2">
      <c r="A91" s="22" t="s">
        <v>90</v>
      </c>
      <c r="B91" s="29">
        <v>14954234</v>
      </c>
      <c r="C91" s="29">
        <v>246519</v>
      </c>
      <c r="D91" s="29">
        <v>642280</v>
      </c>
      <c r="E91" s="29">
        <v>8839341</v>
      </c>
      <c r="F91" s="29">
        <f t="shared" si="2"/>
        <v>24682374</v>
      </c>
      <c r="G91" s="24"/>
      <c r="H91" s="22" t="s">
        <v>90</v>
      </c>
      <c r="I91" s="29">
        <v>133602</v>
      </c>
      <c r="J91" s="29">
        <v>15065</v>
      </c>
      <c r="K91" s="30">
        <v>0</v>
      </c>
      <c r="L91" s="28"/>
      <c r="M91" s="22" t="s">
        <v>90</v>
      </c>
      <c r="N91" s="29">
        <v>752999.43478260865</v>
      </c>
      <c r="O91" s="29">
        <v>1137986.5652173914</v>
      </c>
      <c r="P91" s="29">
        <v>6545.652173913043</v>
      </c>
      <c r="Q91" s="24">
        <f t="shared" si="3"/>
        <v>1897531.6521739131</v>
      </c>
    </row>
    <row r="92" spans="1:17" s="11" customFormat="1" x14ac:dyDescent="0.2">
      <c r="A92" s="22" t="s">
        <v>91</v>
      </c>
      <c r="B92" s="29">
        <v>134646299</v>
      </c>
      <c r="C92" s="29">
        <v>203536267</v>
      </c>
      <c r="D92" s="29">
        <v>72034763</v>
      </c>
      <c r="E92" s="29">
        <v>102216989</v>
      </c>
      <c r="F92" s="29">
        <f t="shared" si="2"/>
        <v>512434318</v>
      </c>
      <c r="G92" s="24"/>
      <c r="H92" s="22" t="s">
        <v>91</v>
      </c>
      <c r="I92" s="29">
        <v>197177</v>
      </c>
      <c r="J92" s="29">
        <v>399824</v>
      </c>
      <c r="K92" s="29">
        <v>85211</v>
      </c>
      <c r="L92" s="28"/>
      <c r="M92" s="22" t="s">
        <v>91</v>
      </c>
      <c r="N92" s="29">
        <v>7536161.3043478262</v>
      </c>
      <c r="O92" s="29">
        <v>15937608.782608695</v>
      </c>
      <c r="P92" s="29">
        <v>2455160.9565217393</v>
      </c>
      <c r="Q92" s="24">
        <f t="shared" si="3"/>
        <v>25928931.043478262</v>
      </c>
    </row>
    <row r="93" spans="1:17" s="11" customFormat="1" x14ac:dyDescent="0.2">
      <c r="A93" s="22" t="s">
        <v>92</v>
      </c>
      <c r="B93" s="29">
        <v>10636145</v>
      </c>
      <c r="C93" s="29">
        <v>11299735</v>
      </c>
      <c r="D93" s="29">
        <v>6098949</v>
      </c>
      <c r="E93" s="29">
        <v>4519830</v>
      </c>
      <c r="F93" s="29">
        <f t="shared" si="2"/>
        <v>32554659</v>
      </c>
      <c r="G93" s="24"/>
      <c r="H93" s="22" t="s">
        <v>92</v>
      </c>
      <c r="I93" s="29">
        <v>50061</v>
      </c>
      <c r="J93" s="29">
        <v>322896</v>
      </c>
      <c r="K93" s="29">
        <v>36980</v>
      </c>
      <c r="L93" s="28"/>
      <c r="M93" s="22" t="s">
        <v>92</v>
      </c>
      <c r="N93" s="29">
        <v>493400</v>
      </c>
      <c r="O93" s="29">
        <v>685104.30434782605</v>
      </c>
      <c r="P93" s="29">
        <v>45184.782608695648</v>
      </c>
      <c r="Q93" s="24">
        <f t="shared" si="3"/>
        <v>1223689.0869565217</v>
      </c>
    </row>
    <row r="94" spans="1:17" s="11" customFormat="1" x14ac:dyDescent="0.2">
      <c r="A94" s="22" t="s">
        <v>93</v>
      </c>
      <c r="B94" s="29">
        <v>5101234</v>
      </c>
      <c r="C94" s="29">
        <v>10229118</v>
      </c>
      <c r="D94" s="29">
        <v>5266555</v>
      </c>
      <c r="E94" s="29">
        <v>3501364</v>
      </c>
      <c r="F94" s="29">
        <f t="shared" si="2"/>
        <v>24098271</v>
      </c>
      <c r="G94" s="24"/>
      <c r="H94" s="22" t="s">
        <v>93</v>
      </c>
      <c r="I94" s="29">
        <v>178994</v>
      </c>
      <c r="J94" s="30">
        <v>0</v>
      </c>
      <c r="K94" s="30">
        <v>0</v>
      </c>
      <c r="L94" s="28"/>
      <c r="M94" s="22" t="s">
        <v>93</v>
      </c>
      <c r="N94" s="29">
        <v>251606</v>
      </c>
      <c r="O94" s="29">
        <v>321139.5652173913</v>
      </c>
      <c r="P94" s="29">
        <v>0</v>
      </c>
      <c r="Q94" s="24">
        <f t="shared" si="3"/>
        <v>572745.56521739135</v>
      </c>
    </row>
    <row r="95" spans="1:17" s="11" customFormat="1" x14ac:dyDescent="0.2">
      <c r="A95" s="22" t="s">
        <v>94</v>
      </c>
      <c r="B95" s="29">
        <v>26236639</v>
      </c>
      <c r="C95" s="29">
        <v>56816053</v>
      </c>
      <c r="D95" s="29">
        <v>29205921</v>
      </c>
      <c r="E95" s="29">
        <v>22171633</v>
      </c>
      <c r="F95" s="29">
        <f t="shared" si="2"/>
        <v>134430246</v>
      </c>
      <c r="G95" s="24"/>
      <c r="H95" s="22" t="s">
        <v>94</v>
      </c>
      <c r="I95" s="29">
        <v>243252</v>
      </c>
      <c r="J95" s="29">
        <v>33310</v>
      </c>
      <c r="K95" s="29">
        <v>3348</v>
      </c>
      <c r="L95" s="28"/>
      <c r="M95" s="22" t="s">
        <v>94</v>
      </c>
      <c r="N95" s="29">
        <v>793139.17391304346</v>
      </c>
      <c r="O95" s="29">
        <v>2917729.8260869565</v>
      </c>
      <c r="P95" s="29">
        <v>47612.521739130432</v>
      </c>
      <c r="Q95" s="24">
        <f t="shared" si="3"/>
        <v>3758481.5217391304</v>
      </c>
    </row>
    <row r="96" spans="1:17" s="11" customFormat="1" x14ac:dyDescent="0.2">
      <c r="A96" s="22" t="s">
        <v>95</v>
      </c>
      <c r="B96" s="29">
        <v>82434383</v>
      </c>
      <c r="C96" s="29">
        <v>121934505</v>
      </c>
      <c r="D96" s="29">
        <v>36118722</v>
      </c>
      <c r="E96" s="29">
        <v>49656201</v>
      </c>
      <c r="F96" s="29">
        <f t="shared" si="2"/>
        <v>290143811</v>
      </c>
      <c r="G96" s="24"/>
      <c r="H96" s="22" t="s">
        <v>95</v>
      </c>
      <c r="I96" s="29">
        <v>292227</v>
      </c>
      <c r="J96" s="29">
        <v>112448</v>
      </c>
      <c r="K96" s="29">
        <v>9934</v>
      </c>
      <c r="L96" s="28"/>
      <c r="M96" s="22" t="s">
        <v>95</v>
      </c>
      <c r="N96" s="29">
        <v>5849376.0434782607</v>
      </c>
      <c r="O96" s="29">
        <v>7756829.7391304346</v>
      </c>
      <c r="P96" s="29">
        <v>611298.17391304346</v>
      </c>
      <c r="Q96" s="24">
        <f t="shared" si="3"/>
        <v>14217503.956521738</v>
      </c>
    </row>
    <row r="97" spans="1:17" s="11" customFormat="1" x14ac:dyDescent="0.2">
      <c r="A97" s="22" t="s">
        <v>96</v>
      </c>
      <c r="B97" s="29">
        <v>7779719</v>
      </c>
      <c r="C97" s="29">
        <v>11786095</v>
      </c>
      <c r="D97" s="29">
        <v>9050069</v>
      </c>
      <c r="E97" s="29">
        <v>5028290</v>
      </c>
      <c r="F97" s="29">
        <f t="shared" si="2"/>
        <v>33644173</v>
      </c>
      <c r="G97" s="24"/>
      <c r="H97" s="22" t="s">
        <v>96</v>
      </c>
      <c r="I97" s="29">
        <v>22013</v>
      </c>
      <c r="J97" s="29">
        <v>40802</v>
      </c>
      <c r="K97" s="30">
        <v>418</v>
      </c>
      <c r="L97" s="28"/>
      <c r="M97" s="22" t="s">
        <v>96</v>
      </c>
      <c r="N97" s="29">
        <v>503950</v>
      </c>
      <c r="O97" s="29">
        <v>843771.69565217383</v>
      </c>
      <c r="P97" s="29">
        <v>17888.043478260868</v>
      </c>
      <c r="Q97" s="24">
        <f t="shared" si="3"/>
        <v>1365609.7391304348</v>
      </c>
    </row>
    <row r="98" spans="1:17" s="11" customFormat="1" x14ac:dyDescent="0.2">
      <c r="A98" s="22" t="s">
        <v>97</v>
      </c>
      <c r="B98" s="31">
        <f>12968551.44-18087.5</f>
        <v>12950463.939999999</v>
      </c>
      <c r="C98" s="32">
        <v>13950372</v>
      </c>
      <c r="D98" s="32">
        <v>7207428</v>
      </c>
      <c r="E98" s="32">
        <v>1047792</v>
      </c>
      <c r="F98" s="29">
        <f t="shared" si="2"/>
        <v>35156055.939999998</v>
      </c>
      <c r="G98" s="24"/>
      <c r="H98" s="22" t="s">
        <v>97</v>
      </c>
      <c r="I98" s="32">
        <v>105177</v>
      </c>
      <c r="J98" s="31">
        <v>0</v>
      </c>
      <c r="K98" s="31">
        <v>0</v>
      </c>
      <c r="L98" s="28"/>
      <c r="M98" s="22" t="s">
        <v>97</v>
      </c>
      <c r="N98" s="29">
        <v>74863.565217391297</v>
      </c>
      <c r="O98" s="29">
        <v>90067.521739130432</v>
      </c>
      <c r="P98" s="29">
        <v>7157.8260869565211</v>
      </c>
      <c r="Q98" s="24">
        <f t="shared" si="3"/>
        <v>172088.91304347824</v>
      </c>
    </row>
    <row r="99" spans="1:17" s="11" customFormat="1" ht="3" customHeight="1" x14ac:dyDescent="0.2">
      <c r="A99" s="22"/>
      <c r="B99" s="29"/>
      <c r="C99" s="29"/>
      <c r="D99" s="29"/>
      <c r="E99" s="29"/>
      <c r="F99" s="29"/>
      <c r="G99" s="24"/>
      <c r="H99" s="22"/>
      <c r="I99" s="24"/>
      <c r="J99" s="24"/>
      <c r="K99" s="24"/>
      <c r="L99" s="28"/>
      <c r="M99" s="22"/>
      <c r="N99" s="29"/>
      <c r="O99" s="29"/>
      <c r="P99" s="29"/>
      <c r="Q99" s="24"/>
    </row>
    <row r="100" spans="1:17" s="11" customFormat="1" ht="15.75" x14ac:dyDescent="0.25">
      <c r="A100" s="33" t="s">
        <v>108</v>
      </c>
      <c r="B100" s="34">
        <f>SUM(B11:B98)</f>
        <v>4536957677.9399996</v>
      </c>
      <c r="C100" s="34">
        <f>SUM(C11:C98)</f>
        <v>6695837621</v>
      </c>
      <c r="D100" s="34">
        <f>SUM(D11:D98)</f>
        <v>2841079485</v>
      </c>
      <c r="E100" s="34">
        <f>SUM(E11:E98)</f>
        <v>3574658916</v>
      </c>
      <c r="F100" s="34">
        <f>SUM(F11:F98)</f>
        <v>17648533699.939999</v>
      </c>
      <c r="G100" s="34"/>
      <c r="H100" s="33" t="s">
        <v>108</v>
      </c>
      <c r="I100" s="34">
        <f>SUM(I11:I98)</f>
        <v>20919770</v>
      </c>
      <c r="J100" s="34">
        <f>SUM(J11:J98)</f>
        <v>17512103</v>
      </c>
      <c r="K100" s="34">
        <f>SUM(K11:K98)</f>
        <v>3270436</v>
      </c>
      <c r="L100" s="35"/>
      <c r="M100" s="33" t="s">
        <v>108</v>
      </c>
      <c r="N100" s="34">
        <f>SUM(N11:N98)</f>
        <v>195294255.43478262</v>
      </c>
      <c r="O100" s="34">
        <f>SUM(O11:O98)</f>
        <v>424908900.47826093</v>
      </c>
      <c r="P100" s="34">
        <f>SUM(P11:P98)</f>
        <v>40668422.565217406</v>
      </c>
      <c r="Q100" s="34">
        <f>SUM(Q11:Q98)</f>
        <v>660871578.47826052</v>
      </c>
    </row>
  </sheetData>
  <mergeCells count="10">
    <mergeCell ref="M1:Q1"/>
    <mergeCell ref="M2:Q2"/>
    <mergeCell ref="M3:Q3"/>
    <mergeCell ref="M6:Q6"/>
    <mergeCell ref="A1:F1"/>
    <mergeCell ref="A2:F2"/>
    <mergeCell ref="A3:F3"/>
    <mergeCell ref="H1:K1"/>
    <mergeCell ref="H2:K2"/>
    <mergeCell ref="H3:K3"/>
  </mergeCells>
  <pageMargins left="0.5" right="0.5" top="0.5" bottom="0.5" header="0" footer="0"/>
  <pageSetup orientation="portrait" r:id="rId1"/>
  <headerFooter alignWithMargins="0"/>
  <colBreaks count="2" manualBreakCount="2">
    <brk id="6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WebCoverPage</vt:lpstr>
      <vt:lpstr>Data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OGorman, Dana</cp:lastModifiedBy>
  <cp:lastPrinted>2012-02-27T17:10:03Z</cp:lastPrinted>
  <dcterms:created xsi:type="dcterms:W3CDTF">2010-02-25T18:53:29Z</dcterms:created>
  <dcterms:modified xsi:type="dcterms:W3CDTF">2023-06-01T19:25:54Z</dcterms:modified>
</cp:coreProperties>
</file>